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>
    <definedName name="_xlnm.Print_Area" localSheetId="0">'отчет'!$A$1:$N$144</definedName>
  </definedNames>
  <calcPr fullCalcOnLoad="1"/>
</workbook>
</file>

<file path=xl/sharedStrings.xml><?xml version="1.0" encoding="utf-8"?>
<sst xmlns="http://schemas.openxmlformats.org/spreadsheetml/2006/main" count="189" uniqueCount="105">
  <si>
    <t>ВСЕГО</t>
  </si>
  <si>
    <t>электроэнергия</t>
  </si>
  <si>
    <t>вода</t>
  </si>
  <si>
    <t>вывоз ЖБО</t>
  </si>
  <si>
    <t>вывоз ТБО</t>
  </si>
  <si>
    <t>дератизация</t>
  </si>
  <si>
    <t>ПТО газ.оборудования</t>
  </si>
  <si>
    <t>медосмотр сотрудников</t>
  </si>
  <si>
    <t>подписка</t>
  </si>
  <si>
    <t>изготовл.псд</t>
  </si>
  <si>
    <t>наценка на продукты питания</t>
  </si>
  <si>
    <t>земельный налог</t>
  </si>
  <si>
    <t>питание ДОУ</t>
  </si>
  <si>
    <t>установка и монтаж АПС</t>
  </si>
  <si>
    <t>участие в конкурсах</t>
  </si>
  <si>
    <t>установка элсчетчика</t>
  </si>
  <si>
    <t>тех.инвентаризация</t>
  </si>
  <si>
    <t>сетр.ключей подписей</t>
  </si>
  <si>
    <t>изготов.планов эвакуации</t>
  </si>
  <si>
    <t>итого</t>
  </si>
  <si>
    <t>КАССА</t>
  </si>
  <si>
    <t>приобретение прграммы по заполнению аттестатов</t>
  </si>
  <si>
    <t>МБДОУ  детский  сад  "Теремок"</t>
  </si>
  <si>
    <t>тепловая энергия</t>
  </si>
  <si>
    <t>январь</t>
  </si>
  <si>
    <t>февраль</t>
  </si>
  <si>
    <t>март</t>
  </si>
  <si>
    <t>апрель</t>
  </si>
  <si>
    <t>май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</si>
  <si>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</si>
  <si>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</si>
  <si>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</si>
  <si>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</si>
  <si>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</si>
  <si>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</si>
  <si>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</si>
  <si>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</si>
  <si>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>поверка средств защиты электрика</t>
  </si>
  <si>
    <t>обучение тепловика</t>
  </si>
  <si>
    <t>гидрав испытания системы отопления</t>
  </si>
  <si>
    <t>пожарный минимум</t>
  </si>
  <si>
    <t xml:space="preserve">тех.обсл. ПС </t>
  </si>
  <si>
    <t>канцелярские товары, бумага</t>
  </si>
  <si>
    <t>обработка от клещей</t>
  </si>
  <si>
    <t>испытание огнезащ обработки</t>
  </si>
  <si>
    <t>охранные услуги</t>
  </si>
  <si>
    <t>услуги связи</t>
  </si>
  <si>
    <t>интернет</t>
  </si>
  <si>
    <t>обучение электрика</t>
  </si>
  <si>
    <t>антивирусник</t>
  </si>
  <si>
    <t>борьба с летней мухой</t>
  </si>
  <si>
    <t>гарантированная часть</t>
  </si>
  <si>
    <t>премия</t>
  </si>
  <si>
    <t>персональный коэффициент</t>
  </si>
  <si>
    <t>надбавка за результативность</t>
  </si>
  <si>
    <t>профиспытание электрооборудования</t>
  </si>
  <si>
    <t>строительные материалы</t>
  </si>
  <si>
    <t>заправка картриджей</t>
  </si>
  <si>
    <t>изготовление ЭЦП Контур</t>
  </si>
  <si>
    <t>огнетушители</t>
  </si>
  <si>
    <t>дезсредство</t>
  </si>
  <si>
    <t>электротовары (лампы, кабель)</t>
  </si>
  <si>
    <t>тех обсл системы видеонаблюдения</t>
  </si>
  <si>
    <t>обучение по первой помощи</t>
  </si>
  <si>
    <t>обслуживание сайта</t>
  </si>
  <si>
    <t>прграмма 1С</t>
  </si>
  <si>
    <t>ИТС прграммы 1С</t>
  </si>
  <si>
    <t>прграмма Парус</t>
  </si>
  <si>
    <t>прграмма Контур</t>
  </si>
  <si>
    <t>ИТС прграммы Парус</t>
  </si>
  <si>
    <t>моющие средства</t>
  </si>
  <si>
    <t>хоз товары</t>
  </si>
  <si>
    <t>гигиеническое обучение</t>
  </si>
  <si>
    <t>унитаз</t>
  </si>
  <si>
    <t>ТО счетчика тепловой энергии</t>
  </si>
  <si>
    <t>водонагреватель</t>
  </si>
  <si>
    <t>системный блок</t>
  </si>
  <si>
    <t>Информация о расходовании средств местного бюджета за 2018 год</t>
  </si>
  <si>
    <t>213 начисления на оплату труда</t>
  </si>
  <si>
    <t>211  оплата труда</t>
  </si>
  <si>
    <t>221 услуги связи</t>
  </si>
  <si>
    <t>223 коммунальные услуги</t>
  </si>
  <si>
    <t>225 услуги по содержанию имущества</t>
  </si>
  <si>
    <t>226 прочие услуги</t>
  </si>
  <si>
    <t>290 прочие расходы</t>
  </si>
  <si>
    <t>310 основные средства</t>
  </si>
  <si>
    <t>340 материальные запасы</t>
  </si>
  <si>
    <t>Информация о расходовании средств субвенции областного бюджета за 2018 год</t>
  </si>
  <si>
    <t>мед. осмотр пед. работников</t>
  </si>
  <si>
    <t>повышение квалификации воспитателя</t>
  </si>
  <si>
    <t xml:space="preserve">игрушки </t>
  </si>
  <si>
    <t>канц. товары</t>
  </si>
  <si>
    <t>Информация о расходовании средств родительской платы за 2018 год</t>
  </si>
  <si>
    <t>продукты питания</t>
  </si>
  <si>
    <t>пени</t>
  </si>
  <si>
    <t>пылесос</t>
  </si>
  <si>
    <t>Информация о расходовании целевых средств местного бюджета за 2018 год</t>
  </si>
  <si>
    <t>узел учета тепловой энергии</t>
  </si>
  <si>
    <t>жалюзи</t>
  </si>
  <si>
    <t>И.П.Иващенко</t>
  </si>
  <si>
    <t>Главный бухгалтер  ________________</t>
  </si>
  <si>
    <t>Л.Н.Череватенко</t>
  </si>
  <si>
    <t>Заведующий            ________________</t>
  </si>
  <si>
    <t>Информация о расходовании средств от аренды помещений (котельной) за 2018 год</t>
  </si>
  <si>
    <t>Информация о расходовании целевых средств областного бюджета (Правительство РО) за 2018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</si>
</sst>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0_р_.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5" fontId="5" fillId="0" borderId="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wrapText="1"/>
    </xf>
    <xf numFmtId="165" fontId="5" fillId="0" borderId="11" xfId="0" applyNumberFormat="1" applyFont="1" applyFill="1" applyBorder="1" applyAlignment="1">
      <alignment horizontal="right" wrapText="1"/>
    </xf>
    <xf numFmtId="166" fontId="5" fillId="0" borderId="11" xfId="0" applyNumberFormat="1" applyFont="1" applyFill="1" applyBorder="1" applyAlignment="1">
      <alignment/>
    </xf>
    <xf numFmtId="165" fontId="4" fillId="4" borderId="11" xfId="0" applyNumberFormat="1" applyFont="1" applyFill="1" applyBorder="1" applyAlignment="1">
      <alignment horizontal="left" wrapText="1"/>
    </xf>
    <xf numFmtId="166" fontId="4" fillId="4" borderId="11" xfId="0" applyNumberFormat="1" applyFont="1" applyFill="1" applyBorder="1" applyAlignment="1">
      <alignment/>
    </xf>
    <xf numFmtId="165" fontId="4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6" fontId="4" fillId="4" borderId="11" xfId="0" applyNumberFormat="1" applyFont="1" applyFill="1" applyBorder="1" applyAlignment="1">
      <alignment wrapText="1"/>
    </xf>
    <xf numFmtId="166" fontId="4" fillId="4" borderId="11" xfId="0" applyNumberFormat="1" applyFont="1" applyFill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4" borderId="11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6" fontId="5" fillId="0" borderId="11" xfId="0" applyNumberFormat="1" applyFont="1" applyFill="1" applyBorder="1" applyAlignment="1">
      <alignment horizontal="right" wrapText="1"/>
    </xf>
    <xf numFmtId="2" fontId="4" fillId="4" borderId="11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165" fontId="6" fillId="0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tabSelected="1" view="pageBreakPreview" zoomScale="55" zoomScaleNormal="50" zoomScaleSheetLayoutView="55" zoomScalePageLayoutView="0" workbookViewId="0" topLeftCell="A1">
      <selection activeCell="A133" sqref="A133:N133"/>
    </sheetView>
  </sheetViews>
  <sheetFormatPr defaultColWidth="9.140625" defaultRowHeight="12.75"/>
  <cols>
    <col min="1" max="1" width="59.8515625" style="7" customWidth="1"/>
    <col min="2" max="2" width="23.421875" style="3" customWidth="1"/>
    <col min="3" max="3" width="23.7109375" style="3" customWidth="1"/>
    <col min="4" max="13" width="23.140625" style="3" customWidth="1"/>
    <col min="14" max="14" width="21.00390625" style="3" customWidth="1"/>
    <col min="15" max="16384" width="9.140625" style="2" customWidth="1"/>
  </cols>
  <sheetData>
    <row r="1" spans="1:14" ht="62.2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40.5" customHeight="1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22" s="4" customFormat="1" ht="28.5" customHeight="1">
      <c r="A3" s="8"/>
      <c r="B3" s="15" t="s">
        <v>24</v>
      </c>
      <c r="C3" s="15" t="s">
        <v>25</v>
      </c>
      <c r="D3" s="15" t="s">
        <v>26</v>
      </c>
      <c r="E3" s="15" t="s">
        <v>27</v>
      </c>
      <c r="F3" s="15" t="s">
        <v>28</v>
      </c>
      <c r="G3" s="15" t="s">
        <v>29</v>
      </c>
      <c r="H3" s="15" t="s">
        <v>31</v>
      </c>
      <c r="I3" s="15" t="s">
        <v>32</v>
      </c>
      <c r="J3" s="15" t="s">
        <v>33</v>
      </c>
      <c r="K3" s="15" t="s">
        <v>34</v>
      </c>
      <c r="L3" s="15" t="s">
        <v>35</v>
      </c>
      <c r="M3" s="15" t="s">
        <v>36</v>
      </c>
      <c r="N3" s="16" t="s">
        <v>19</v>
      </c>
      <c r="O3" s="5"/>
      <c r="P3" s="5"/>
      <c r="Q3" s="5"/>
      <c r="R3" s="5"/>
      <c r="S3" s="5"/>
      <c r="T3" s="5"/>
      <c r="U3" s="5"/>
      <c r="V3" s="5"/>
    </row>
    <row r="4" spans="1:22" s="14" customFormat="1" ht="18">
      <c r="A4" s="11" t="s">
        <v>79</v>
      </c>
      <c r="B4" s="18">
        <f aca="true" t="shared" si="0" ref="B4:M4">B5+B6+B7+B8+B9</f>
        <v>40000</v>
      </c>
      <c r="C4" s="18">
        <f t="shared" si="0"/>
        <v>101382.13</v>
      </c>
      <c r="D4" s="18">
        <f t="shared" si="0"/>
        <v>105766.14</v>
      </c>
      <c r="E4" s="18">
        <f t="shared" si="0"/>
        <v>102851.73</v>
      </c>
      <c r="F4" s="18">
        <f t="shared" si="0"/>
        <v>112689</v>
      </c>
      <c r="G4" s="18">
        <f t="shared" si="0"/>
        <v>136311</v>
      </c>
      <c r="H4" s="18">
        <f t="shared" si="0"/>
        <v>175464.44</v>
      </c>
      <c r="I4" s="18">
        <f t="shared" si="0"/>
        <v>108489.15</v>
      </c>
      <c r="J4" s="18">
        <f t="shared" si="0"/>
        <v>98713.93</v>
      </c>
      <c r="K4" s="18">
        <f t="shared" si="0"/>
        <v>97992.35</v>
      </c>
      <c r="L4" s="18">
        <f t="shared" si="0"/>
        <v>105478.07</v>
      </c>
      <c r="M4" s="18">
        <f t="shared" si="0"/>
        <v>199791.59</v>
      </c>
      <c r="N4" s="17">
        <f aca="true" t="shared" si="1" ref="N4:N14">SUM(B4:M4)</f>
        <v>1384929.5300000003</v>
      </c>
      <c r="O4" s="1"/>
      <c r="P4" s="1"/>
      <c r="Q4" s="1"/>
      <c r="R4" s="1"/>
      <c r="S4" s="1"/>
      <c r="T4" s="1"/>
      <c r="U4" s="1"/>
      <c r="V4" s="1"/>
    </row>
    <row r="5" spans="1:22" s="14" customFormat="1" ht="18">
      <c r="A5" s="9" t="s">
        <v>51</v>
      </c>
      <c r="B5" s="23">
        <v>40000</v>
      </c>
      <c r="C5" s="23">
        <v>101382.13</v>
      </c>
      <c r="D5" s="23">
        <v>105766.14</v>
      </c>
      <c r="E5" s="23">
        <v>102851.73</v>
      </c>
      <c r="F5" s="23">
        <v>112689</v>
      </c>
      <c r="G5" s="23">
        <v>136311</v>
      </c>
      <c r="H5" s="23">
        <v>175464.44</v>
      </c>
      <c r="I5" s="23">
        <v>108489.15</v>
      </c>
      <c r="J5" s="23">
        <v>98713.93</v>
      </c>
      <c r="K5" s="23">
        <v>97992.35</v>
      </c>
      <c r="L5" s="23">
        <v>105478.07</v>
      </c>
      <c r="M5" s="23">
        <v>189791.59</v>
      </c>
      <c r="N5" s="17">
        <f t="shared" si="1"/>
        <v>1374929.5300000003</v>
      </c>
      <c r="O5" s="1"/>
      <c r="P5" s="1"/>
      <c r="Q5" s="1"/>
      <c r="R5" s="1"/>
      <c r="S5" s="1"/>
      <c r="T5" s="1"/>
      <c r="U5" s="1"/>
      <c r="V5" s="1"/>
    </row>
    <row r="6" spans="1:22" s="14" customFormat="1" ht="18">
      <c r="A6" s="9" t="s">
        <v>52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>
        <v>10000</v>
      </c>
      <c r="N6" s="17">
        <f t="shared" si="1"/>
        <v>10000</v>
      </c>
      <c r="O6" s="1"/>
      <c r="P6" s="1"/>
      <c r="Q6" s="1"/>
      <c r="R6" s="1"/>
      <c r="S6" s="1"/>
      <c r="T6" s="1"/>
      <c r="U6" s="1"/>
      <c r="V6" s="1"/>
    </row>
    <row r="7" spans="1:22" s="14" customFormat="1" ht="18">
      <c r="A7" s="9" t="s">
        <v>53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7">
        <f t="shared" si="1"/>
        <v>0</v>
      </c>
      <c r="O7" s="1"/>
      <c r="P7" s="1"/>
      <c r="Q7" s="1"/>
      <c r="R7" s="1"/>
      <c r="S7" s="1"/>
      <c r="T7" s="1"/>
      <c r="U7" s="1"/>
      <c r="V7" s="1"/>
    </row>
    <row r="8" spans="1:22" s="14" customFormat="1" ht="18">
      <c r="A8" s="9" t="s">
        <v>54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17">
        <f t="shared" si="1"/>
        <v>0</v>
      </c>
      <c r="O8" s="1"/>
      <c r="P8" s="1"/>
      <c r="Q8" s="1"/>
      <c r="R8" s="1"/>
      <c r="S8" s="1"/>
      <c r="T8" s="1"/>
      <c r="U8" s="1"/>
      <c r="V8" s="1"/>
    </row>
    <row r="9" spans="1:22" s="14" customFormat="1" ht="18">
      <c r="A9" s="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7">
        <f t="shared" si="1"/>
        <v>0</v>
      </c>
      <c r="O9" s="1"/>
      <c r="P9" s="1"/>
      <c r="Q9" s="1"/>
      <c r="R9" s="1"/>
      <c r="S9" s="1"/>
      <c r="T9" s="1"/>
      <c r="U9" s="1"/>
      <c r="V9" s="1"/>
    </row>
    <row r="10" spans="1:22" s="14" customFormat="1" ht="18">
      <c r="A10" s="11" t="s">
        <v>78</v>
      </c>
      <c r="B10" s="20"/>
      <c r="C10" s="20">
        <v>30618</v>
      </c>
      <c r="D10" s="20">
        <v>29155</v>
      </c>
      <c r="E10" s="20">
        <v>33627</v>
      </c>
      <c r="F10" s="20">
        <v>33911</v>
      </c>
      <c r="G10" s="20">
        <v>35689</v>
      </c>
      <c r="H10" s="20">
        <v>40492</v>
      </c>
      <c r="I10" s="20">
        <v>111377</v>
      </c>
      <c r="J10" s="20">
        <v>5463</v>
      </c>
      <c r="K10" s="20">
        <v>24142</v>
      </c>
      <c r="L10" s="20">
        <v>0</v>
      </c>
      <c r="M10" s="20">
        <v>35296.47</v>
      </c>
      <c r="N10" s="17">
        <f t="shared" si="1"/>
        <v>379770.47</v>
      </c>
      <c r="O10" s="22"/>
      <c r="P10" s="1"/>
      <c r="Q10" s="1"/>
      <c r="R10" s="1"/>
      <c r="S10" s="1"/>
      <c r="T10" s="1"/>
      <c r="U10" s="1"/>
      <c r="V10" s="1"/>
    </row>
    <row r="11" spans="1:22" s="14" customFormat="1" ht="18">
      <c r="A11" s="11" t="s">
        <v>80</v>
      </c>
      <c r="B11" s="20">
        <f>B12+B13</f>
        <v>103.84</v>
      </c>
      <c r="C11" s="20">
        <f aca="true" t="shared" si="2" ref="C11:M11">C12+C13</f>
        <v>4663.63</v>
      </c>
      <c r="D11" s="20">
        <f t="shared" si="2"/>
        <v>5135.860000000001</v>
      </c>
      <c r="E11" s="20">
        <f t="shared" si="2"/>
        <v>5364.66</v>
      </c>
      <c r="F11" s="20">
        <f t="shared" si="2"/>
        <v>4536.93</v>
      </c>
      <c r="G11" s="20">
        <f t="shared" si="2"/>
        <v>3958.88</v>
      </c>
      <c r="H11" s="20">
        <f t="shared" si="2"/>
        <v>7657.639999999999</v>
      </c>
      <c r="I11" s="20">
        <f t="shared" si="2"/>
        <v>7957.42</v>
      </c>
      <c r="J11" s="20">
        <f t="shared" si="2"/>
        <v>5623.240000000001</v>
      </c>
      <c r="K11" s="20">
        <f t="shared" si="2"/>
        <v>6377.1900000000005</v>
      </c>
      <c r="L11" s="20">
        <f t="shared" si="2"/>
        <v>11646.05</v>
      </c>
      <c r="M11" s="20">
        <f t="shared" si="2"/>
        <v>6720.4</v>
      </c>
      <c r="N11" s="17">
        <f t="shared" si="1"/>
        <v>69745.73999999999</v>
      </c>
      <c r="O11" s="22"/>
      <c r="P11" s="1"/>
      <c r="Q11" s="1"/>
      <c r="R11" s="1"/>
      <c r="S11" s="1"/>
      <c r="T11" s="1"/>
      <c r="U11" s="1"/>
      <c r="V11" s="1"/>
    </row>
    <row r="12" spans="1:22" s="14" customFormat="1" ht="18">
      <c r="A12" s="9" t="s">
        <v>46</v>
      </c>
      <c r="B12" s="21">
        <v>103.84</v>
      </c>
      <c r="C12" s="21">
        <v>896.8</v>
      </c>
      <c r="D12" s="21">
        <v>492.06</v>
      </c>
      <c r="E12" s="21">
        <v>468.46</v>
      </c>
      <c r="F12" s="21">
        <v>433.06</v>
      </c>
      <c r="G12" s="21">
        <v>498.81</v>
      </c>
      <c r="H12" s="21">
        <v>518.73</v>
      </c>
      <c r="I12" s="21">
        <v>495.13</v>
      </c>
      <c r="J12" s="21">
        <v>473.18</v>
      </c>
      <c r="K12" s="21">
        <v>37.76</v>
      </c>
      <c r="L12" s="21">
        <v>473.46</v>
      </c>
      <c r="M12" s="21">
        <v>920.4</v>
      </c>
      <c r="N12" s="17">
        <f t="shared" si="1"/>
        <v>5811.6900000000005</v>
      </c>
      <c r="O12" s="22"/>
      <c r="P12" s="1"/>
      <c r="Q12" s="1"/>
      <c r="R12" s="1"/>
      <c r="S12" s="1"/>
      <c r="T12" s="1"/>
      <c r="U12" s="1"/>
      <c r="V12" s="1"/>
    </row>
    <row r="13" spans="1:22" s="14" customFormat="1" ht="18">
      <c r="A13" s="9" t="s">
        <v>47</v>
      </c>
      <c r="B13" s="21"/>
      <c r="C13" s="21">
        <v>3766.83</v>
      </c>
      <c r="D13" s="21">
        <v>4643.8</v>
      </c>
      <c r="E13" s="21">
        <v>4896.2</v>
      </c>
      <c r="F13" s="21">
        <v>4103.87</v>
      </c>
      <c r="G13" s="21">
        <v>3460.07</v>
      </c>
      <c r="H13" s="21">
        <v>7138.91</v>
      </c>
      <c r="I13" s="21">
        <v>7462.29</v>
      </c>
      <c r="J13" s="21">
        <v>5150.06</v>
      </c>
      <c r="K13" s="21">
        <v>6339.43</v>
      </c>
      <c r="L13" s="21">
        <v>11172.59</v>
      </c>
      <c r="M13" s="21">
        <v>5800</v>
      </c>
      <c r="N13" s="17">
        <f t="shared" si="1"/>
        <v>63934.05</v>
      </c>
      <c r="O13" s="22"/>
      <c r="P13" s="1"/>
      <c r="Q13" s="1"/>
      <c r="R13" s="1"/>
      <c r="S13" s="1"/>
      <c r="T13" s="1"/>
      <c r="U13" s="1"/>
      <c r="V13" s="1"/>
    </row>
    <row r="14" spans="1:22" s="14" customFormat="1" ht="21" customHeight="1">
      <c r="A14" s="13" t="s">
        <v>81</v>
      </c>
      <c r="B14" s="20">
        <f aca="true" t="shared" si="3" ref="B14:I14">B15+B16+B17+B18</f>
        <v>5690.36</v>
      </c>
      <c r="C14" s="20">
        <f t="shared" si="3"/>
        <v>101985.44</v>
      </c>
      <c r="D14" s="20">
        <f t="shared" si="3"/>
        <v>110725.59</v>
      </c>
      <c r="E14" s="20">
        <f t="shared" si="3"/>
        <v>110652.21</v>
      </c>
      <c r="F14" s="20">
        <f t="shared" si="3"/>
        <v>51482.43</v>
      </c>
      <c r="G14" s="20">
        <f t="shared" si="3"/>
        <v>11650.81</v>
      </c>
      <c r="H14" s="20">
        <f t="shared" si="3"/>
        <v>9187.099999999999</v>
      </c>
      <c r="I14" s="20">
        <f t="shared" si="3"/>
        <v>13028.09</v>
      </c>
      <c r="J14" s="20">
        <f>J15+J16+J17+J18</f>
        <v>17739.77</v>
      </c>
      <c r="K14" s="20">
        <f>K15+K16+K17+K18</f>
        <v>16582.77</v>
      </c>
      <c r="L14" s="20">
        <f>L15+L16+L17+L18</f>
        <v>59085.99</v>
      </c>
      <c r="M14" s="20">
        <f>M15+M16+M17+M18</f>
        <v>189815.09</v>
      </c>
      <c r="N14" s="17">
        <f t="shared" si="1"/>
        <v>697625.65</v>
      </c>
      <c r="O14" s="22"/>
      <c r="P14" s="1"/>
      <c r="Q14" s="1"/>
      <c r="R14" s="1"/>
      <c r="S14" s="1"/>
      <c r="T14" s="1"/>
      <c r="U14" s="1"/>
      <c r="V14" s="1"/>
    </row>
    <row r="15" spans="1:22" ht="21" customHeight="1">
      <c r="A15" s="9" t="s">
        <v>1</v>
      </c>
      <c r="B15" s="21">
        <v>5690.36</v>
      </c>
      <c r="C15" s="21">
        <v>7832.58</v>
      </c>
      <c r="D15" s="21">
        <v>13968.09</v>
      </c>
      <c r="E15" s="21">
        <v>14400.57</v>
      </c>
      <c r="F15" s="21">
        <v>13308.4</v>
      </c>
      <c r="G15" s="21">
        <v>11093.26</v>
      </c>
      <c r="H15" s="21">
        <v>8629.55</v>
      </c>
      <c r="I15" s="21">
        <v>12373.85</v>
      </c>
      <c r="J15" s="21">
        <v>16881.08</v>
      </c>
      <c r="K15" s="21">
        <v>15764.97</v>
      </c>
      <c r="L15" s="21">
        <v>14346.45</v>
      </c>
      <c r="M15" s="21">
        <v>19773.2</v>
      </c>
      <c r="N15" s="17">
        <f>SUM(B15:M15)</f>
        <v>154062.36000000002</v>
      </c>
      <c r="O15" s="22"/>
      <c r="P15" s="1"/>
      <c r="Q15" s="1"/>
      <c r="R15" s="1"/>
      <c r="S15" s="1"/>
      <c r="T15" s="1"/>
      <c r="U15" s="1"/>
      <c r="V15" s="1"/>
    </row>
    <row r="16" spans="1:22" ht="21" customHeight="1">
      <c r="A16" s="9" t="s">
        <v>23</v>
      </c>
      <c r="B16" s="21"/>
      <c r="C16" s="21">
        <v>93409.46</v>
      </c>
      <c r="D16" s="21">
        <v>96199.95</v>
      </c>
      <c r="E16" s="21">
        <v>95768.43</v>
      </c>
      <c r="F16" s="21">
        <v>37542.14</v>
      </c>
      <c r="G16" s="21"/>
      <c r="H16" s="21"/>
      <c r="I16" s="21"/>
      <c r="J16" s="21"/>
      <c r="K16" s="21"/>
      <c r="L16" s="21">
        <v>44003.52</v>
      </c>
      <c r="M16" s="21">
        <v>168201.84</v>
      </c>
      <c r="N16" s="17">
        <f aca="true" t="shared" si="4" ref="N16:N43">SUM(B16:M16)</f>
        <v>535125.34</v>
      </c>
      <c r="O16" s="22"/>
      <c r="P16" s="1"/>
      <c r="Q16" s="1"/>
      <c r="R16" s="1"/>
      <c r="S16" s="1"/>
      <c r="T16" s="1"/>
      <c r="U16" s="1"/>
      <c r="V16" s="1"/>
    </row>
    <row r="17" spans="1:22" ht="21" customHeight="1">
      <c r="A17" s="9" t="s">
        <v>2</v>
      </c>
      <c r="B17" s="21"/>
      <c r="C17" s="21">
        <v>743.4</v>
      </c>
      <c r="D17" s="21">
        <v>557.55</v>
      </c>
      <c r="E17" s="21">
        <v>483.21</v>
      </c>
      <c r="F17" s="21">
        <v>631.89</v>
      </c>
      <c r="G17" s="21">
        <v>557.55</v>
      </c>
      <c r="H17" s="21">
        <v>557.55</v>
      </c>
      <c r="I17" s="21">
        <v>654.24</v>
      </c>
      <c r="J17" s="21">
        <v>858.69</v>
      </c>
      <c r="K17" s="21">
        <v>817.8</v>
      </c>
      <c r="L17" s="21">
        <v>736.02</v>
      </c>
      <c r="M17" s="21">
        <v>1840.05</v>
      </c>
      <c r="N17" s="17">
        <f t="shared" si="4"/>
        <v>8437.949999999999</v>
      </c>
      <c r="O17" s="22"/>
      <c r="P17" s="1"/>
      <c r="Q17" s="1"/>
      <c r="R17" s="1"/>
      <c r="S17" s="1"/>
      <c r="T17" s="1"/>
      <c r="U17" s="1"/>
      <c r="V17" s="1"/>
    </row>
    <row r="18" spans="1:22" ht="21" customHeight="1">
      <c r="A18" s="9" t="s">
        <v>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7">
        <f t="shared" si="4"/>
        <v>0</v>
      </c>
      <c r="O18" s="22"/>
      <c r="P18" s="1"/>
      <c r="Q18" s="1"/>
      <c r="R18" s="1"/>
      <c r="S18" s="1"/>
      <c r="T18" s="1"/>
      <c r="U18" s="1"/>
      <c r="V18" s="1"/>
    </row>
    <row r="19" spans="1:22" s="14" customFormat="1" ht="25.5" customHeight="1">
      <c r="A19" s="13" t="s">
        <v>82</v>
      </c>
      <c r="B19" s="12">
        <f>SUM(B20:B31)</f>
        <v>0</v>
      </c>
      <c r="C19" s="12">
        <f aca="true" t="shared" si="5" ref="C19:N19">SUM(C20:C31)</f>
        <v>8416.8</v>
      </c>
      <c r="D19" s="12">
        <f t="shared" si="5"/>
        <v>15142.6</v>
      </c>
      <c r="E19" s="12">
        <f t="shared" si="5"/>
        <v>11316.16</v>
      </c>
      <c r="F19" s="12">
        <f t="shared" si="5"/>
        <v>14391</v>
      </c>
      <c r="G19" s="12">
        <f t="shared" si="5"/>
        <v>12283.16</v>
      </c>
      <c r="H19" s="12">
        <f t="shared" si="5"/>
        <v>13056</v>
      </c>
      <c r="I19" s="12">
        <f t="shared" si="5"/>
        <v>12700</v>
      </c>
      <c r="J19" s="12">
        <f t="shared" si="5"/>
        <v>8275.2</v>
      </c>
      <c r="K19" s="12">
        <f t="shared" si="5"/>
        <v>25747</v>
      </c>
      <c r="L19" s="12">
        <f t="shared" si="5"/>
        <v>0</v>
      </c>
      <c r="M19" s="12">
        <f t="shared" si="5"/>
        <v>19833.6</v>
      </c>
      <c r="N19" s="12">
        <f t="shared" si="5"/>
        <v>141161.52</v>
      </c>
      <c r="O19" s="22"/>
      <c r="P19" s="1"/>
      <c r="Q19" s="1"/>
      <c r="R19" s="1"/>
      <c r="S19" s="1"/>
      <c r="T19" s="1"/>
      <c r="U19" s="1"/>
      <c r="V19" s="1"/>
    </row>
    <row r="20" spans="1:22" ht="20.25" customHeight="1">
      <c r="A20" s="9" t="s">
        <v>4</v>
      </c>
      <c r="B20" s="10"/>
      <c r="C20" s="10"/>
      <c r="D20" s="10"/>
      <c r="E20" s="10"/>
      <c r="F20" s="10"/>
      <c r="G20" s="10"/>
      <c r="H20" s="10">
        <v>1347</v>
      </c>
      <c r="I20" s="10"/>
      <c r="J20" s="10"/>
      <c r="K20" s="10">
        <v>1347</v>
      </c>
      <c r="L20" s="10"/>
      <c r="M20" s="10"/>
      <c r="N20" s="17">
        <f t="shared" si="4"/>
        <v>2694</v>
      </c>
      <c r="O20" s="22"/>
      <c r="P20" s="1"/>
      <c r="Q20" s="1"/>
      <c r="R20" s="1"/>
      <c r="S20" s="1"/>
      <c r="T20" s="1"/>
      <c r="U20" s="1"/>
      <c r="V20" s="1"/>
    </row>
    <row r="21" spans="1:22" ht="18">
      <c r="A21" s="9" t="s">
        <v>5</v>
      </c>
      <c r="B21" s="10"/>
      <c r="C21" s="10">
        <v>2725.8</v>
      </c>
      <c r="D21" s="10">
        <v>5451.6</v>
      </c>
      <c r="E21" s="10">
        <v>2725.8</v>
      </c>
      <c r="F21" s="10">
        <v>2725.8</v>
      </c>
      <c r="G21" s="10"/>
      <c r="H21" s="10">
        <v>5451.6</v>
      </c>
      <c r="I21" s="10">
        <v>2725.8</v>
      </c>
      <c r="J21" s="10"/>
      <c r="K21" s="10">
        <v>5451.6</v>
      </c>
      <c r="L21" s="10"/>
      <c r="M21" s="10">
        <v>5451.6</v>
      </c>
      <c r="N21" s="17">
        <f t="shared" si="4"/>
        <v>32709.6</v>
      </c>
      <c r="O21" s="22"/>
      <c r="P21" s="1"/>
      <c r="Q21" s="1"/>
      <c r="R21" s="1"/>
      <c r="S21" s="1"/>
      <c r="T21" s="1"/>
      <c r="U21" s="1"/>
      <c r="V21" s="1"/>
    </row>
    <row r="22" spans="1:22" ht="18">
      <c r="A22" s="9" t="s">
        <v>50</v>
      </c>
      <c r="B22" s="10"/>
      <c r="C22" s="10"/>
      <c r="D22" s="10"/>
      <c r="E22" s="10"/>
      <c r="F22" s="10">
        <v>283.2</v>
      </c>
      <c r="G22" s="10"/>
      <c r="H22" s="10">
        <v>566.4</v>
      </c>
      <c r="I22" s="10">
        <v>283.2</v>
      </c>
      <c r="J22" s="10"/>
      <c r="K22" s="10">
        <v>566.4</v>
      </c>
      <c r="L22" s="10"/>
      <c r="M22" s="10"/>
      <c r="N22" s="17">
        <f t="shared" si="4"/>
        <v>1699.1999999999998</v>
      </c>
      <c r="O22" s="22"/>
      <c r="P22" s="1"/>
      <c r="Q22" s="1"/>
      <c r="R22" s="1"/>
      <c r="S22" s="1"/>
      <c r="T22" s="1"/>
      <c r="U22" s="1"/>
      <c r="V22" s="1"/>
    </row>
    <row r="23" spans="1:22" ht="18">
      <c r="A23" s="9" t="s">
        <v>6</v>
      </c>
      <c r="B23" s="10"/>
      <c r="C23" s="10"/>
      <c r="D23" s="10"/>
      <c r="E23" s="10">
        <v>315.16</v>
      </c>
      <c r="F23" s="10"/>
      <c r="G23" s="10"/>
      <c r="H23" s="10"/>
      <c r="I23" s="10"/>
      <c r="J23" s="10"/>
      <c r="K23" s="10"/>
      <c r="L23" s="10"/>
      <c r="M23" s="10"/>
      <c r="N23" s="17">
        <f t="shared" si="4"/>
        <v>315.16</v>
      </c>
      <c r="O23" s="22"/>
      <c r="P23" s="1"/>
      <c r="Q23" s="1"/>
      <c r="R23" s="1"/>
      <c r="S23" s="1"/>
      <c r="T23" s="1"/>
      <c r="U23" s="1"/>
      <c r="V23" s="1"/>
    </row>
    <row r="24" spans="1:22" ht="18">
      <c r="A24" s="9" t="s">
        <v>39</v>
      </c>
      <c r="B24" s="10"/>
      <c r="C24" s="10"/>
      <c r="D24" s="10"/>
      <c r="E24" s="10"/>
      <c r="F24" s="10"/>
      <c r="G24" s="10">
        <v>3436.16</v>
      </c>
      <c r="H24" s="10"/>
      <c r="I24" s="10"/>
      <c r="J24" s="10"/>
      <c r="K24" s="10"/>
      <c r="L24" s="10"/>
      <c r="M24" s="10"/>
      <c r="N24" s="17">
        <f t="shared" si="4"/>
        <v>3436.16</v>
      </c>
      <c r="O24" s="22"/>
      <c r="P24" s="1"/>
      <c r="Q24" s="1"/>
      <c r="R24" s="1"/>
      <c r="S24" s="1"/>
      <c r="T24" s="1"/>
      <c r="U24" s="1"/>
      <c r="V24" s="1"/>
    </row>
    <row r="25" spans="1:22" ht="19.5" customHeight="1">
      <c r="A25" s="9" t="s">
        <v>62</v>
      </c>
      <c r="B25" s="10"/>
      <c r="C25" s="10"/>
      <c r="D25" s="10">
        <v>4000</v>
      </c>
      <c r="E25" s="10"/>
      <c r="F25" s="10"/>
      <c r="G25" s="10">
        <v>4000</v>
      </c>
      <c r="H25" s="10"/>
      <c r="I25" s="10">
        <v>4000</v>
      </c>
      <c r="J25" s="10"/>
      <c r="K25" s="10">
        <v>4000</v>
      </c>
      <c r="L25" s="10"/>
      <c r="M25" s="10"/>
      <c r="N25" s="17">
        <f t="shared" si="4"/>
        <v>16000</v>
      </c>
      <c r="O25" s="22"/>
      <c r="P25" s="1"/>
      <c r="Q25" s="1"/>
      <c r="R25" s="1"/>
      <c r="S25" s="1"/>
      <c r="T25" s="1"/>
      <c r="U25" s="1"/>
      <c r="V25" s="1"/>
    </row>
    <row r="26" spans="1:22" ht="19.5" customHeight="1">
      <c r="A26" s="9" t="s">
        <v>57</v>
      </c>
      <c r="B26" s="10"/>
      <c r="C26" s="10"/>
      <c r="D26" s="10"/>
      <c r="E26" s="10"/>
      <c r="F26" s="10"/>
      <c r="G26" s="10"/>
      <c r="H26" s="10"/>
      <c r="I26" s="10"/>
      <c r="J26" s="10"/>
      <c r="K26" s="10">
        <v>3000</v>
      </c>
      <c r="L26" s="10"/>
      <c r="M26" s="10"/>
      <c r="N26" s="17">
        <f t="shared" si="4"/>
        <v>3000</v>
      </c>
      <c r="O26" s="22"/>
      <c r="P26" s="1"/>
      <c r="Q26" s="1"/>
      <c r="R26" s="1"/>
      <c r="S26" s="1"/>
      <c r="T26" s="1"/>
      <c r="U26" s="1"/>
      <c r="V26" s="1"/>
    </row>
    <row r="27" spans="1:22" ht="19.5" customHeight="1">
      <c r="A27" s="9" t="s">
        <v>74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>
        <v>3000</v>
      </c>
      <c r="N27" s="17">
        <f t="shared" si="4"/>
        <v>3000</v>
      </c>
      <c r="O27" s="22"/>
      <c r="P27" s="1"/>
      <c r="Q27" s="1"/>
      <c r="R27" s="1"/>
      <c r="S27" s="1"/>
      <c r="T27" s="1"/>
      <c r="U27" s="1"/>
      <c r="V27" s="1"/>
    </row>
    <row r="28" spans="1:22" ht="18">
      <c r="A28" s="9" t="s">
        <v>55</v>
      </c>
      <c r="B28" s="10"/>
      <c r="C28" s="10"/>
      <c r="D28" s="10"/>
      <c r="E28" s="10"/>
      <c r="F28" s="10"/>
      <c r="G28" s="10">
        <v>3622</v>
      </c>
      <c r="H28" s="10"/>
      <c r="I28" s="10"/>
      <c r="J28" s="10"/>
      <c r="K28" s="10"/>
      <c r="L28" s="10"/>
      <c r="M28" s="10"/>
      <c r="N28" s="17">
        <f t="shared" si="4"/>
        <v>3622</v>
      </c>
      <c r="O28" s="22"/>
      <c r="P28" s="1"/>
      <c r="Q28" s="1"/>
      <c r="R28" s="1"/>
      <c r="S28" s="1"/>
      <c r="T28" s="1"/>
      <c r="U28" s="1"/>
      <c r="V28" s="1"/>
    </row>
    <row r="29" spans="1:22" ht="19.5" customHeight="1">
      <c r="A29" s="9" t="s">
        <v>43</v>
      </c>
      <c r="B29" s="10"/>
      <c r="C29" s="10"/>
      <c r="D29" s="10"/>
      <c r="E29" s="10">
        <v>2584.2</v>
      </c>
      <c r="F29" s="10"/>
      <c r="G29" s="10"/>
      <c r="H29" s="10"/>
      <c r="I29" s="10"/>
      <c r="J29" s="10">
        <v>2584.2</v>
      </c>
      <c r="K29" s="10"/>
      <c r="L29" s="10"/>
      <c r="M29" s="10"/>
      <c r="N29" s="17">
        <f t="shared" si="4"/>
        <v>5168.4</v>
      </c>
      <c r="O29" s="22"/>
      <c r="P29" s="1"/>
      <c r="Q29" s="1"/>
      <c r="R29" s="1"/>
      <c r="S29" s="1"/>
      <c r="T29" s="1"/>
      <c r="U29" s="1"/>
      <c r="V29" s="1"/>
    </row>
    <row r="30" spans="1:22" ht="18">
      <c r="A30" s="9" t="s">
        <v>41</v>
      </c>
      <c r="B30" s="10"/>
      <c r="C30" s="10">
        <v>5691</v>
      </c>
      <c r="D30" s="10">
        <v>5691</v>
      </c>
      <c r="E30" s="10">
        <v>5691</v>
      </c>
      <c r="F30" s="10">
        <v>11382</v>
      </c>
      <c r="G30" s="10"/>
      <c r="H30" s="10">
        <v>5691</v>
      </c>
      <c r="I30" s="10">
        <v>5691</v>
      </c>
      <c r="J30" s="10">
        <v>5691</v>
      </c>
      <c r="K30" s="10">
        <v>11382</v>
      </c>
      <c r="L30" s="10"/>
      <c r="M30" s="10">
        <v>11382</v>
      </c>
      <c r="N30" s="17">
        <f t="shared" si="4"/>
        <v>68292</v>
      </c>
      <c r="O30" s="22"/>
      <c r="P30" s="1"/>
      <c r="Q30" s="1"/>
      <c r="R30" s="1"/>
      <c r="S30" s="1"/>
      <c r="T30" s="1"/>
      <c r="U30" s="1"/>
      <c r="V30" s="1"/>
    </row>
    <row r="31" spans="1:22" ht="18">
      <c r="A31" s="9" t="s">
        <v>37</v>
      </c>
      <c r="B31" s="10"/>
      <c r="C31" s="10"/>
      <c r="D31" s="10"/>
      <c r="E31" s="10"/>
      <c r="F31" s="10"/>
      <c r="G31" s="10">
        <v>1225</v>
      </c>
      <c r="H31" s="10"/>
      <c r="I31" s="10"/>
      <c r="J31" s="10"/>
      <c r="K31" s="10"/>
      <c r="L31" s="10"/>
      <c r="M31" s="10"/>
      <c r="N31" s="17">
        <f t="shared" si="4"/>
        <v>1225</v>
      </c>
      <c r="O31" s="22"/>
      <c r="P31" s="1"/>
      <c r="Q31" s="1"/>
      <c r="R31" s="1"/>
      <c r="S31" s="1"/>
      <c r="T31" s="1"/>
      <c r="U31" s="1"/>
      <c r="V31" s="1"/>
    </row>
    <row r="32" spans="1:22" ht="1.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7">
        <f t="shared" si="4"/>
        <v>0</v>
      </c>
      <c r="O32" s="22"/>
      <c r="P32" s="1"/>
      <c r="Q32" s="1"/>
      <c r="R32" s="1"/>
      <c r="S32" s="1"/>
      <c r="T32" s="1"/>
      <c r="U32" s="1"/>
      <c r="V32" s="1"/>
    </row>
    <row r="33" spans="2:22" ht="18" hidden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7">
        <f t="shared" si="4"/>
        <v>0</v>
      </c>
      <c r="O33" s="22"/>
      <c r="P33" s="1"/>
      <c r="Q33" s="1"/>
      <c r="R33" s="1"/>
      <c r="S33" s="1"/>
      <c r="T33" s="1"/>
      <c r="U33" s="1"/>
      <c r="V33" s="1"/>
    </row>
    <row r="34" spans="1:22" ht="18" hidden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f t="shared" si="4"/>
        <v>0</v>
      </c>
      <c r="O34" s="22"/>
      <c r="P34" s="1"/>
      <c r="Q34" s="1"/>
      <c r="R34" s="1"/>
      <c r="S34" s="1"/>
      <c r="T34" s="1"/>
      <c r="U34" s="1"/>
      <c r="V34" s="1"/>
    </row>
    <row r="35" spans="1:22" ht="18" hidden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7">
        <f t="shared" si="4"/>
        <v>0</v>
      </c>
      <c r="O35" s="22"/>
      <c r="P35" s="1"/>
      <c r="Q35" s="1"/>
      <c r="R35" s="1"/>
      <c r="S35" s="1"/>
      <c r="T35" s="1"/>
      <c r="U35" s="1"/>
      <c r="V35" s="1"/>
    </row>
    <row r="36" spans="1:22" ht="18" hidden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7">
        <f t="shared" si="4"/>
        <v>0</v>
      </c>
      <c r="O36" s="22"/>
      <c r="P36" s="1"/>
      <c r="Q36" s="1"/>
      <c r="R36" s="1"/>
      <c r="S36" s="1"/>
      <c r="T36" s="1"/>
      <c r="U36" s="1"/>
      <c r="V36" s="1"/>
    </row>
    <row r="37" spans="1:22" ht="18" hidden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7">
        <f t="shared" si="4"/>
        <v>0</v>
      </c>
      <c r="O37" s="22"/>
      <c r="P37" s="1"/>
      <c r="Q37" s="1"/>
      <c r="R37" s="1"/>
      <c r="S37" s="1"/>
      <c r="T37" s="1"/>
      <c r="U37" s="1"/>
      <c r="V37" s="1"/>
    </row>
    <row r="38" spans="1:22" ht="18" hidden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7">
        <f t="shared" si="4"/>
        <v>0</v>
      </c>
      <c r="O38" s="22"/>
      <c r="P38" s="1"/>
      <c r="Q38" s="1"/>
      <c r="R38" s="1"/>
      <c r="S38" s="1"/>
      <c r="T38" s="1"/>
      <c r="U38" s="1"/>
      <c r="V38" s="1"/>
    </row>
    <row r="39" spans="1:22" s="14" customFormat="1" ht="18">
      <c r="A39" s="13" t="s">
        <v>83</v>
      </c>
      <c r="B39" s="12">
        <f aca="true" t="shared" si="6" ref="B39:N39">SUM(B40:B55)</f>
        <v>0</v>
      </c>
      <c r="C39" s="12">
        <f t="shared" si="6"/>
        <v>2395</v>
      </c>
      <c r="D39" s="12">
        <f t="shared" si="6"/>
        <v>2260</v>
      </c>
      <c r="E39" s="12">
        <f t="shared" si="6"/>
        <v>2395</v>
      </c>
      <c r="F39" s="12">
        <f t="shared" si="6"/>
        <v>3745</v>
      </c>
      <c r="G39" s="12">
        <f t="shared" si="6"/>
        <v>7750</v>
      </c>
      <c r="H39" s="12">
        <f t="shared" si="6"/>
        <v>38784</v>
      </c>
      <c r="I39" s="12">
        <f t="shared" si="6"/>
        <v>2395</v>
      </c>
      <c r="J39" s="12">
        <f t="shared" si="6"/>
        <v>2395</v>
      </c>
      <c r="K39" s="12">
        <f t="shared" si="6"/>
        <v>29501</v>
      </c>
      <c r="L39" s="12">
        <f t="shared" si="6"/>
        <v>0</v>
      </c>
      <c r="M39" s="12">
        <f t="shared" si="6"/>
        <v>30755</v>
      </c>
      <c r="N39" s="12">
        <f t="shared" si="6"/>
        <v>122375</v>
      </c>
      <c r="O39" s="22"/>
      <c r="P39" s="1"/>
      <c r="Q39" s="1"/>
      <c r="R39" s="1"/>
      <c r="S39" s="1"/>
      <c r="T39" s="1"/>
      <c r="U39" s="1"/>
      <c r="V39" s="1"/>
    </row>
    <row r="40" spans="1:22" s="6" customFormat="1" ht="18">
      <c r="A40" s="9" t="s">
        <v>7</v>
      </c>
      <c r="B40" s="10"/>
      <c r="C40" s="10"/>
      <c r="D40" s="10"/>
      <c r="E40" s="10"/>
      <c r="F40" s="10"/>
      <c r="G40" s="10"/>
      <c r="H40" s="10">
        <v>24584</v>
      </c>
      <c r="I40" s="10"/>
      <c r="J40" s="10"/>
      <c r="K40" s="10"/>
      <c r="L40" s="10"/>
      <c r="M40" s="10"/>
      <c r="N40" s="17">
        <f t="shared" si="4"/>
        <v>24584</v>
      </c>
      <c r="O40" s="22"/>
      <c r="P40" s="1"/>
      <c r="Q40" s="1"/>
      <c r="R40" s="1"/>
      <c r="S40" s="1"/>
      <c r="T40" s="1"/>
      <c r="U40" s="1"/>
      <c r="V40" s="1"/>
    </row>
    <row r="41" spans="1:22" s="6" customFormat="1" ht="18">
      <c r="A41" s="9" t="s">
        <v>72</v>
      </c>
      <c r="B41" s="10"/>
      <c r="C41" s="10"/>
      <c r="D41" s="10"/>
      <c r="E41" s="10"/>
      <c r="F41" s="10"/>
      <c r="G41" s="10">
        <v>6750</v>
      </c>
      <c r="H41" s="10"/>
      <c r="I41" s="10"/>
      <c r="J41" s="10"/>
      <c r="K41" s="10"/>
      <c r="L41" s="10"/>
      <c r="M41" s="10"/>
      <c r="N41" s="17">
        <f t="shared" si="4"/>
        <v>6750</v>
      </c>
      <c r="O41" s="22"/>
      <c r="P41" s="1"/>
      <c r="Q41" s="1"/>
      <c r="R41" s="1"/>
      <c r="S41" s="1"/>
      <c r="T41" s="1"/>
      <c r="U41" s="1"/>
      <c r="V41" s="1"/>
    </row>
    <row r="42" spans="1:22" s="6" customFormat="1" ht="18">
      <c r="A42" s="9" t="s">
        <v>48</v>
      </c>
      <c r="B42" s="10"/>
      <c r="C42" s="10"/>
      <c r="D42" s="10"/>
      <c r="E42" s="10"/>
      <c r="F42" s="10"/>
      <c r="G42" s="10"/>
      <c r="H42" s="10"/>
      <c r="I42" s="10"/>
      <c r="J42" s="10"/>
      <c r="K42" s="10">
        <v>1200</v>
      </c>
      <c r="L42" s="10"/>
      <c r="M42" s="10"/>
      <c r="N42" s="17">
        <f t="shared" si="4"/>
        <v>1200</v>
      </c>
      <c r="O42" s="22"/>
      <c r="P42" s="1"/>
      <c r="Q42" s="1"/>
      <c r="R42" s="1"/>
      <c r="S42" s="1"/>
      <c r="T42" s="1"/>
      <c r="U42" s="1"/>
      <c r="V42" s="1"/>
    </row>
    <row r="43" spans="1:22" s="6" customFormat="1" ht="18">
      <c r="A43" s="9" t="s">
        <v>38</v>
      </c>
      <c r="B43" s="10"/>
      <c r="C43" s="10"/>
      <c r="D43" s="10"/>
      <c r="E43" s="10"/>
      <c r="F43" s="10"/>
      <c r="G43" s="10"/>
      <c r="H43" s="10"/>
      <c r="I43" s="10"/>
      <c r="J43" s="10"/>
      <c r="K43" s="10">
        <v>1200</v>
      </c>
      <c r="L43" s="10"/>
      <c r="M43" s="10"/>
      <c r="N43" s="17">
        <f t="shared" si="4"/>
        <v>1200</v>
      </c>
      <c r="O43" s="22"/>
      <c r="P43" s="1"/>
      <c r="Q43" s="1"/>
      <c r="R43" s="1"/>
      <c r="S43" s="1"/>
      <c r="T43" s="1"/>
      <c r="U43" s="1"/>
      <c r="V43" s="1"/>
    </row>
    <row r="44" spans="1:22" s="6" customFormat="1" ht="18">
      <c r="A44" s="9" t="s">
        <v>58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>
        <v>500</v>
      </c>
      <c r="N44" s="17">
        <f aca="true" t="shared" si="7" ref="N44:N91">SUM(B44:M44)</f>
        <v>500</v>
      </c>
      <c r="O44" s="22"/>
      <c r="P44" s="1"/>
      <c r="Q44" s="1"/>
      <c r="R44" s="1"/>
      <c r="S44" s="1"/>
      <c r="T44" s="1"/>
      <c r="U44" s="1"/>
      <c r="V44" s="1"/>
    </row>
    <row r="45" spans="1:22" s="6" customFormat="1" ht="18">
      <c r="A45" s="9" t="s">
        <v>65</v>
      </c>
      <c r="B45" s="10"/>
      <c r="C45" s="10"/>
      <c r="D45" s="10"/>
      <c r="E45" s="10"/>
      <c r="F45" s="10"/>
      <c r="G45" s="10"/>
      <c r="H45" s="10"/>
      <c r="I45" s="10"/>
      <c r="J45" s="10"/>
      <c r="K45" s="10">
        <v>14256</v>
      </c>
      <c r="L45" s="10"/>
      <c r="M45" s="10"/>
      <c r="N45" s="17">
        <f>SUM(B45:M45)</f>
        <v>14256</v>
      </c>
      <c r="O45" s="22"/>
      <c r="P45" s="1"/>
      <c r="Q45" s="1"/>
      <c r="R45" s="1"/>
      <c r="S45" s="1"/>
      <c r="T45" s="1"/>
      <c r="U45" s="1"/>
      <c r="V45" s="1"/>
    </row>
    <row r="46" spans="1:22" s="6" customFormat="1" ht="18">
      <c r="A46" s="9" t="s">
        <v>66</v>
      </c>
      <c r="B46" s="10"/>
      <c r="C46" s="10"/>
      <c r="D46" s="10"/>
      <c r="E46" s="10"/>
      <c r="F46" s="10"/>
      <c r="G46" s="10"/>
      <c r="H46" s="10"/>
      <c r="I46" s="10"/>
      <c r="J46" s="10"/>
      <c r="K46" s="10">
        <v>5000</v>
      </c>
      <c r="L46" s="10"/>
      <c r="M46" s="10">
        <v>5000</v>
      </c>
      <c r="N46" s="17">
        <f>SUM(B46:M46)</f>
        <v>10000</v>
      </c>
      <c r="O46" s="22"/>
      <c r="P46" s="1"/>
      <c r="Q46" s="1"/>
      <c r="R46" s="1"/>
      <c r="S46" s="1"/>
      <c r="T46" s="1"/>
      <c r="U46" s="1"/>
      <c r="V46" s="1"/>
    </row>
    <row r="47" spans="1:22" s="6" customFormat="1" ht="18">
      <c r="A47" s="9" t="s">
        <v>67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>
        <v>7580</v>
      </c>
      <c r="N47" s="17">
        <f>SUM(B47:M47)</f>
        <v>7580</v>
      </c>
      <c r="O47" s="22"/>
      <c r="P47" s="1"/>
      <c r="Q47" s="1"/>
      <c r="R47" s="1"/>
      <c r="S47" s="1"/>
      <c r="T47" s="1"/>
      <c r="U47" s="1"/>
      <c r="V47" s="1"/>
    </row>
    <row r="48" spans="1:22" s="6" customFormat="1" ht="18">
      <c r="A48" s="9" t="s">
        <v>69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>
        <v>6000</v>
      </c>
      <c r="N48" s="17">
        <f>SUM(B48:M48)</f>
        <v>6000</v>
      </c>
      <c r="O48" s="22"/>
      <c r="P48" s="1"/>
      <c r="Q48" s="1"/>
      <c r="R48" s="1"/>
      <c r="S48" s="1"/>
      <c r="T48" s="1"/>
      <c r="U48" s="1"/>
      <c r="V48" s="1"/>
    </row>
    <row r="49" spans="1:22" s="6" customFormat="1" ht="18">
      <c r="A49" s="9" t="s">
        <v>68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>
        <v>6930</v>
      </c>
      <c r="N49" s="17">
        <f>SUM(B49:M49)</f>
        <v>6930</v>
      </c>
      <c r="O49" s="22"/>
      <c r="P49" s="1"/>
      <c r="Q49" s="1"/>
      <c r="R49" s="1"/>
      <c r="S49" s="1"/>
      <c r="T49" s="1"/>
      <c r="U49" s="1"/>
      <c r="V49" s="1"/>
    </row>
    <row r="50" spans="1:22" s="6" customFormat="1" ht="18">
      <c r="A50" s="9" t="s">
        <v>49</v>
      </c>
      <c r="B50" s="10"/>
      <c r="C50" s="10"/>
      <c r="D50" s="10"/>
      <c r="E50" s="10"/>
      <c r="F50" s="10"/>
      <c r="G50" s="10"/>
      <c r="H50" s="10"/>
      <c r="I50" s="10"/>
      <c r="J50" s="10"/>
      <c r="K50" s="10">
        <v>1600</v>
      </c>
      <c r="L50" s="10"/>
      <c r="M50" s="10"/>
      <c r="N50" s="17">
        <f t="shared" si="7"/>
        <v>1600</v>
      </c>
      <c r="O50" s="22"/>
      <c r="P50" s="1"/>
      <c r="Q50" s="1"/>
      <c r="R50" s="1"/>
      <c r="S50" s="1"/>
      <c r="T50" s="1"/>
      <c r="U50" s="1"/>
      <c r="V50" s="1"/>
    </row>
    <row r="51" spans="1:22" s="6" customFormat="1" ht="18">
      <c r="A51" s="9" t="s">
        <v>45</v>
      </c>
      <c r="B51" s="10"/>
      <c r="C51" s="10">
        <v>1395</v>
      </c>
      <c r="D51" s="10">
        <v>1260</v>
      </c>
      <c r="E51" s="10">
        <v>1395</v>
      </c>
      <c r="F51" s="10">
        <v>2745</v>
      </c>
      <c r="G51" s="10"/>
      <c r="H51" s="10">
        <v>1350</v>
      </c>
      <c r="I51" s="10">
        <v>1395</v>
      </c>
      <c r="J51" s="10">
        <v>1395</v>
      </c>
      <c r="K51" s="10">
        <v>2745</v>
      </c>
      <c r="L51" s="10"/>
      <c r="M51" s="10">
        <v>2745</v>
      </c>
      <c r="N51" s="17">
        <f t="shared" si="7"/>
        <v>16425</v>
      </c>
      <c r="O51" s="22"/>
      <c r="P51" s="1"/>
      <c r="Q51" s="1"/>
      <c r="R51" s="1"/>
      <c r="S51" s="1"/>
      <c r="T51" s="1"/>
      <c r="U51" s="1"/>
      <c r="V51" s="1"/>
    </row>
    <row r="52" spans="1:22" s="6" customFormat="1" ht="18">
      <c r="A52" s="9" t="s">
        <v>40</v>
      </c>
      <c r="B52" s="10"/>
      <c r="C52" s="10"/>
      <c r="D52" s="10"/>
      <c r="E52" s="10"/>
      <c r="F52" s="10"/>
      <c r="G52" s="10"/>
      <c r="H52" s="10">
        <v>2400</v>
      </c>
      <c r="I52" s="10"/>
      <c r="J52" s="10"/>
      <c r="K52" s="10"/>
      <c r="L52" s="10"/>
      <c r="M52" s="10"/>
      <c r="N52" s="17">
        <f t="shared" si="7"/>
        <v>2400</v>
      </c>
      <c r="O52" s="22"/>
      <c r="P52" s="1"/>
      <c r="Q52" s="1"/>
      <c r="R52" s="1"/>
      <c r="S52" s="1"/>
      <c r="T52" s="1"/>
      <c r="U52" s="1"/>
      <c r="V52" s="1"/>
    </row>
    <row r="53" spans="1:22" s="6" customFormat="1" ht="18">
      <c r="A53" s="9" t="s">
        <v>63</v>
      </c>
      <c r="B53" s="10"/>
      <c r="C53" s="10"/>
      <c r="D53" s="10"/>
      <c r="E53" s="10"/>
      <c r="F53" s="10"/>
      <c r="G53" s="10"/>
      <c r="H53" s="10"/>
      <c r="I53" s="10"/>
      <c r="J53" s="10"/>
      <c r="K53" s="10">
        <v>1500</v>
      </c>
      <c r="L53" s="10"/>
      <c r="M53" s="10"/>
      <c r="N53" s="17">
        <f t="shared" si="7"/>
        <v>1500</v>
      </c>
      <c r="O53" s="22"/>
      <c r="P53" s="1"/>
      <c r="Q53" s="1"/>
      <c r="R53" s="1"/>
      <c r="S53" s="1"/>
      <c r="T53" s="1"/>
      <c r="U53" s="1"/>
      <c r="V53" s="1"/>
    </row>
    <row r="54" spans="1:22" s="6" customFormat="1" ht="18">
      <c r="A54" s="9" t="s">
        <v>44</v>
      </c>
      <c r="B54" s="10"/>
      <c r="C54" s="10"/>
      <c r="D54" s="10"/>
      <c r="E54" s="10"/>
      <c r="F54" s="10"/>
      <c r="G54" s="10"/>
      <c r="H54" s="10">
        <v>9450</v>
      </c>
      <c r="I54" s="10"/>
      <c r="J54" s="10"/>
      <c r="K54" s="10"/>
      <c r="L54" s="10"/>
      <c r="M54" s="10"/>
      <c r="N54" s="17">
        <f t="shared" si="7"/>
        <v>9450</v>
      </c>
      <c r="O54" s="22"/>
      <c r="P54" s="1"/>
      <c r="Q54" s="1"/>
      <c r="R54" s="1"/>
      <c r="S54" s="1"/>
      <c r="T54" s="1"/>
      <c r="U54" s="1"/>
      <c r="V54" s="1"/>
    </row>
    <row r="55" spans="1:22" s="6" customFormat="1" ht="18">
      <c r="A55" s="9" t="s">
        <v>64</v>
      </c>
      <c r="B55" s="10"/>
      <c r="C55" s="10">
        <v>1000</v>
      </c>
      <c r="D55" s="10">
        <v>1000</v>
      </c>
      <c r="E55" s="10">
        <v>1000</v>
      </c>
      <c r="F55" s="10">
        <v>1000</v>
      </c>
      <c r="G55" s="10">
        <v>1000</v>
      </c>
      <c r="H55" s="10">
        <v>1000</v>
      </c>
      <c r="I55" s="10">
        <v>1000</v>
      </c>
      <c r="J55" s="10">
        <v>1000</v>
      </c>
      <c r="K55" s="10">
        <v>2000</v>
      </c>
      <c r="L55" s="10"/>
      <c r="M55" s="10">
        <v>2000</v>
      </c>
      <c r="N55" s="17">
        <f t="shared" si="7"/>
        <v>12000</v>
      </c>
      <c r="O55" s="22"/>
      <c r="P55" s="1"/>
      <c r="Q55" s="1"/>
      <c r="R55" s="1"/>
      <c r="S55" s="1"/>
      <c r="T55" s="1"/>
      <c r="U55" s="1"/>
      <c r="V55" s="1"/>
    </row>
    <row r="56" spans="1:22" s="6" customFormat="1" ht="18" hidden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7">
        <f t="shared" si="7"/>
        <v>0</v>
      </c>
      <c r="O56" s="22"/>
      <c r="P56" s="1"/>
      <c r="Q56" s="1"/>
      <c r="R56" s="1"/>
      <c r="S56" s="1"/>
      <c r="T56" s="1"/>
      <c r="U56" s="1"/>
      <c r="V56" s="1"/>
    </row>
    <row r="57" spans="1:22" s="6" customFormat="1" ht="18" hidden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7">
        <f t="shared" si="7"/>
        <v>0</v>
      </c>
      <c r="O57" s="22"/>
      <c r="P57" s="1"/>
      <c r="Q57" s="1"/>
      <c r="R57" s="1"/>
      <c r="S57" s="1"/>
      <c r="T57" s="1"/>
      <c r="U57" s="1"/>
      <c r="V57" s="1"/>
    </row>
    <row r="58" spans="1:22" s="6" customFormat="1" ht="18" hidden="1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7">
        <f t="shared" si="7"/>
        <v>0</v>
      </c>
      <c r="O58" s="22"/>
      <c r="P58" s="1"/>
      <c r="Q58" s="1"/>
      <c r="R58" s="1"/>
      <c r="S58" s="1"/>
      <c r="T58" s="1"/>
      <c r="U58" s="1"/>
      <c r="V58" s="1"/>
    </row>
    <row r="59" spans="1:22" s="6" customFormat="1" ht="18" hidden="1">
      <c r="A59" s="9" t="s">
        <v>16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7">
        <f t="shared" si="7"/>
        <v>0</v>
      </c>
      <c r="O59" s="22"/>
      <c r="P59" s="1"/>
      <c r="Q59" s="1"/>
      <c r="R59" s="1"/>
      <c r="S59" s="1"/>
      <c r="T59" s="1"/>
      <c r="U59" s="1"/>
      <c r="V59" s="1"/>
    </row>
    <row r="60" spans="1:22" s="6" customFormat="1" ht="18" hidden="1">
      <c r="A60" s="9" t="s">
        <v>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7">
        <f t="shared" si="7"/>
        <v>0</v>
      </c>
      <c r="O60" s="22"/>
      <c r="P60" s="1"/>
      <c r="Q60" s="1"/>
      <c r="R60" s="1"/>
      <c r="S60" s="1"/>
      <c r="T60" s="1"/>
      <c r="U60" s="1"/>
      <c r="V60" s="1"/>
    </row>
    <row r="61" spans="1:22" s="6" customFormat="1" ht="18" hidden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7">
        <f t="shared" si="7"/>
        <v>0</v>
      </c>
      <c r="O61" s="22"/>
      <c r="P61" s="1"/>
      <c r="Q61" s="1"/>
      <c r="R61" s="1"/>
      <c r="S61" s="1"/>
      <c r="T61" s="1"/>
      <c r="U61" s="1"/>
      <c r="V61" s="1"/>
    </row>
    <row r="62" spans="1:22" s="6" customFormat="1" ht="18" hidden="1">
      <c r="A62" s="9" t="s">
        <v>10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7"/>
        <v>0</v>
      </c>
      <c r="O62" s="22"/>
      <c r="P62" s="1"/>
      <c r="Q62" s="1"/>
      <c r="R62" s="1"/>
      <c r="S62" s="1"/>
      <c r="T62" s="1"/>
      <c r="U62" s="1"/>
      <c r="V62" s="1"/>
    </row>
    <row r="63" spans="1:22" s="6" customFormat="1" ht="36" hidden="1">
      <c r="A63" s="9" t="s">
        <v>21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7">
        <f t="shared" si="7"/>
        <v>0</v>
      </c>
      <c r="O63" s="22"/>
      <c r="P63" s="1"/>
      <c r="Q63" s="1"/>
      <c r="R63" s="1"/>
      <c r="S63" s="1"/>
      <c r="T63" s="1"/>
      <c r="U63" s="1"/>
      <c r="V63" s="1"/>
    </row>
    <row r="64" spans="1:22" s="6" customFormat="1" ht="18" hidden="1">
      <c r="A64" s="9" t="s">
        <v>13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7"/>
        <v>0</v>
      </c>
      <c r="O64" s="22"/>
      <c r="P64" s="1"/>
      <c r="Q64" s="1"/>
      <c r="R64" s="1"/>
      <c r="S64" s="1"/>
      <c r="T64" s="1"/>
      <c r="U64" s="1"/>
      <c r="V64" s="1"/>
    </row>
    <row r="65" spans="1:22" s="6" customFormat="1" ht="18" hidden="1">
      <c r="A65" s="9" t="s">
        <v>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7"/>
        <v>0</v>
      </c>
      <c r="O65" s="22"/>
      <c r="P65" s="1"/>
      <c r="Q65" s="1"/>
      <c r="R65" s="1"/>
      <c r="S65" s="1"/>
      <c r="T65" s="1"/>
      <c r="U65" s="1"/>
      <c r="V65" s="1"/>
    </row>
    <row r="66" spans="1:22" s="6" customFormat="1" ht="18" hidden="1">
      <c r="A66" s="9" t="s">
        <v>14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7">
        <f t="shared" si="7"/>
        <v>0</v>
      </c>
      <c r="O66" s="22"/>
      <c r="P66" s="1"/>
      <c r="Q66" s="1"/>
      <c r="R66" s="1"/>
      <c r="S66" s="1"/>
      <c r="T66" s="1"/>
      <c r="U66" s="1"/>
      <c r="V66" s="1"/>
    </row>
    <row r="67" spans="1:22" s="6" customFormat="1" ht="18" hidden="1">
      <c r="A67" s="9" t="s">
        <v>17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7">
        <f t="shared" si="7"/>
        <v>0</v>
      </c>
      <c r="O67" s="22"/>
      <c r="P67" s="1"/>
      <c r="Q67" s="1"/>
      <c r="R67" s="1"/>
      <c r="S67" s="1"/>
      <c r="T67" s="1"/>
      <c r="U67" s="1"/>
      <c r="V67" s="1"/>
    </row>
    <row r="68" spans="1:22" s="6" customFormat="1" ht="18" hidden="1">
      <c r="A68" s="9" t="s">
        <v>18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7">
        <f t="shared" si="7"/>
        <v>0</v>
      </c>
      <c r="O68" s="22"/>
      <c r="P68" s="1"/>
      <c r="Q68" s="1"/>
      <c r="R68" s="1"/>
      <c r="S68" s="1"/>
      <c r="T68" s="1"/>
      <c r="U68" s="1"/>
      <c r="V68" s="1"/>
    </row>
    <row r="69" spans="1:22" s="6" customFormat="1" ht="18" hidden="1">
      <c r="A69" s="9" t="s">
        <v>20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7">
        <f t="shared" si="7"/>
        <v>0</v>
      </c>
      <c r="O69" s="22"/>
      <c r="P69" s="1"/>
      <c r="Q69" s="1"/>
      <c r="R69" s="1"/>
      <c r="S69" s="1"/>
      <c r="T69" s="1"/>
      <c r="U69" s="1"/>
      <c r="V69" s="1"/>
    </row>
    <row r="70" spans="1:22" s="14" customFormat="1" ht="18">
      <c r="A70" s="13" t="s">
        <v>84</v>
      </c>
      <c r="B70" s="12">
        <f aca="true" t="shared" si="8" ref="B70:H70">SUM(B71:B72)</f>
        <v>0</v>
      </c>
      <c r="C70" s="12">
        <f t="shared" si="8"/>
        <v>0</v>
      </c>
      <c r="D70" s="12">
        <f t="shared" si="8"/>
        <v>0</v>
      </c>
      <c r="E70" s="12">
        <f t="shared" si="8"/>
        <v>6950</v>
      </c>
      <c r="F70" s="12">
        <f t="shared" si="8"/>
        <v>0</v>
      </c>
      <c r="G70" s="12">
        <f t="shared" si="8"/>
        <v>0</v>
      </c>
      <c r="H70" s="12">
        <f t="shared" si="8"/>
        <v>8150</v>
      </c>
      <c r="I70" s="12">
        <v>0</v>
      </c>
      <c r="J70" s="12">
        <f>SUM(J71:J72)</f>
        <v>0</v>
      </c>
      <c r="K70" s="12">
        <f>SUM(K71:K72)</f>
        <v>9250</v>
      </c>
      <c r="L70" s="12">
        <f>SUM(L71:L72)</f>
        <v>0</v>
      </c>
      <c r="M70" s="12">
        <f>SUM(M71:M72)</f>
        <v>13614.19</v>
      </c>
      <c r="N70" s="17">
        <f t="shared" si="7"/>
        <v>37964.19</v>
      </c>
      <c r="O70" s="22"/>
      <c r="P70" s="1"/>
      <c r="Q70" s="1"/>
      <c r="R70" s="1"/>
      <c r="S70" s="1"/>
      <c r="T70" s="1"/>
      <c r="U70" s="1"/>
      <c r="V70" s="1"/>
    </row>
    <row r="71" spans="1:22" s="6" customFormat="1" ht="18">
      <c r="A71" s="9" t="s">
        <v>30</v>
      </c>
      <c r="B71" s="10"/>
      <c r="C71" s="10"/>
      <c r="D71" s="10"/>
      <c r="E71" s="10">
        <v>5200</v>
      </c>
      <c r="F71" s="10"/>
      <c r="G71" s="10"/>
      <c r="H71" s="10">
        <v>5500</v>
      </c>
      <c r="I71" s="10"/>
      <c r="J71" s="10"/>
      <c r="K71" s="10">
        <v>6600</v>
      </c>
      <c r="L71" s="10"/>
      <c r="M71" s="10">
        <v>9614.19</v>
      </c>
      <c r="N71" s="17">
        <f t="shared" si="7"/>
        <v>26914.190000000002</v>
      </c>
      <c r="O71" s="22"/>
      <c r="P71" s="1"/>
      <c r="Q71" s="1"/>
      <c r="R71" s="1"/>
      <c r="S71" s="1"/>
      <c r="T71" s="1"/>
      <c r="U71" s="1"/>
      <c r="V71" s="1"/>
    </row>
    <row r="72" spans="1:22" s="6" customFormat="1" ht="18">
      <c r="A72" s="9" t="s">
        <v>11</v>
      </c>
      <c r="B72" s="10"/>
      <c r="C72" s="10"/>
      <c r="D72" s="10"/>
      <c r="E72" s="10">
        <v>1750</v>
      </c>
      <c r="F72" s="10"/>
      <c r="G72" s="10"/>
      <c r="H72" s="10">
        <v>2650</v>
      </c>
      <c r="I72" s="10"/>
      <c r="J72" s="10"/>
      <c r="K72" s="10">
        <v>2650</v>
      </c>
      <c r="L72" s="10"/>
      <c r="M72" s="10">
        <v>4000</v>
      </c>
      <c r="N72" s="17">
        <f t="shared" si="7"/>
        <v>11050</v>
      </c>
      <c r="O72" s="22"/>
      <c r="P72" s="1"/>
      <c r="Q72" s="1"/>
      <c r="R72" s="1"/>
      <c r="S72" s="1"/>
      <c r="T72" s="1"/>
      <c r="U72" s="1"/>
      <c r="V72" s="1"/>
    </row>
    <row r="73" spans="1:22" ht="18" hidden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7">
        <f t="shared" si="7"/>
        <v>0</v>
      </c>
      <c r="O73" s="22"/>
      <c r="P73" s="1"/>
      <c r="Q73" s="1"/>
      <c r="R73" s="1"/>
      <c r="S73" s="1"/>
      <c r="T73" s="1"/>
      <c r="U73" s="1"/>
      <c r="V73" s="1"/>
    </row>
    <row r="74" spans="1:22" s="6" customFormat="1" ht="18" hidden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7">
        <f t="shared" si="7"/>
        <v>0</v>
      </c>
      <c r="O74" s="22"/>
      <c r="P74" s="1"/>
      <c r="Q74" s="1"/>
      <c r="R74" s="1"/>
      <c r="S74" s="1"/>
      <c r="T74" s="1"/>
      <c r="U74" s="1"/>
      <c r="V74" s="1"/>
    </row>
    <row r="75" spans="1:22" s="6" customFormat="1" ht="18" hidden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7">
        <f t="shared" si="7"/>
        <v>0</v>
      </c>
      <c r="O75" s="22"/>
      <c r="P75" s="1"/>
      <c r="Q75" s="1"/>
      <c r="R75" s="1"/>
      <c r="S75" s="1"/>
      <c r="T75" s="1"/>
      <c r="U75" s="1"/>
      <c r="V75" s="1"/>
    </row>
    <row r="76" spans="1:22" s="6" customFormat="1" ht="18" hidden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7">
        <f t="shared" si="7"/>
        <v>0</v>
      </c>
      <c r="O76" s="22"/>
      <c r="P76" s="1"/>
      <c r="Q76" s="1"/>
      <c r="R76" s="1"/>
      <c r="S76" s="1"/>
      <c r="T76" s="1"/>
      <c r="U76" s="1"/>
      <c r="V76" s="1"/>
    </row>
    <row r="77" spans="1:22" s="6" customFormat="1" ht="18" hidden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7">
        <f t="shared" si="7"/>
        <v>0</v>
      </c>
      <c r="O77" s="22"/>
      <c r="P77" s="1"/>
      <c r="Q77" s="1"/>
      <c r="R77" s="1"/>
      <c r="S77" s="1"/>
      <c r="T77" s="1"/>
      <c r="U77" s="1"/>
      <c r="V77" s="1"/>
    </row>
    <row r="78" spans="1:22" s="6" customFormat="1" ht="18" hidden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7">
        <f t="shared" si="7"/>
        <v>0</v>
      </c>
      <c r="O78" s="22"/>
      <c r="P78" s="1"/>
      <c r="Q78" s="1"/>
      <c r="R78" s="1"/>
      <c r="S78" s="1"/>
      <c r="T78" s="1"/>
      <c r="U78" s="1"/>
      <c r="V78" s="1"/>
    </row>
    <row r="79" spans="1:22" s="14" customFormat="1" ht="18">
      <c r="A79" s="11" t="s">
        <v>85</v>
      </c>
      <c r="B79" s="12">
        <f aca="true" t="shared" si="9" ref="B79:M79">SUM(B80:B82)</f>
        <v>0</v>
      </c>
      <c r="C79" s="12">
        <f t="shared" si="9"/>
        <v>0</v>
      </c>
      <c r="D79" s="12">
        <f t="shared" si="9"/>
        <v>0</v>
      </c>
      <c r="E79" s="12">
        <f t="shared" si="9"/>
        <v>3085</v>
      </c>
      <c r="F79" s="12">
        <f t="shared" si="9"/>
        <v>0</v>
      </c>
      <c r="G79" s="12">
        <f t="shared" si="9"/>
        <v>0</v>
      </c>
      <c r="H79" s="12">
        <f t="shared" si="9"/>
        <v>0</v>
      </c>
      <c r="I79" s="12">
        <f t="shared" si="9"/>
        <v>0</v>
      </c>
      <c r="J79" s="12">
        <f t="shared" si="9"/>
        <v>0</v>
      </c>
      <c r="K79" s="12">
        <f t="shared" si="9"/>
        <v>0</v>
      </c>
      <c r="L79" s="12">
        <f t="shared" si="9"/>
        <v>0</v>
      </c>
      <c r="M79" s="12">
        <f t="shared" si="9"/>
        <v>26395</v>
      </c>
      <c r="N79" s="17">
        <f t="shared" si="7"/>
        <v>29480</v>
      </c>
      <c r="O79" s="22"/>
      <c r="P79" s="1"/>
      <c r="Q79" s="1"/>
      <c r="R79" s="1"/>
      <c r="S79" s="1"/>
      <c r="T79" s="1"/>
      <c r="U79" s="1"/>
      <c r="V79" s="1"/>
    </row>
    <row r="80" spans="1:22" s="6" customFormat="1" ht="18">
      <c r="A80" s="9" t="s">
        <v>76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>
        <v>17000</v>
      </c>
      <c r="N80" s="17">
        <f>SUM(B80:M80)</f>
        <v>17000</v>
      </c>
      <c r="O80" s="22"/>
      <c r="P80" s="1"/>
      <c r="Q80" s="1"/>
      <c r="R80" s="1"/>
      <c r="S80" s="1"/>
      <c r="T80" s="1"/>
      <c r="U80" s="1"/>
      <c r="V80" s="1"/>
    </row>
    <row r="81" spans="1:22" s="6" customFormat="1" ht="18">
      <c r="A81" s="9" t="s">
        <v>75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>
        <v>9395</v>
      </c>
      <c r="N81" s="17">
        <f t="shared" si="7"/>
        <v>9395</v>
      </c>
      <c r="O81" s="22"/>
      <c r="P81" s="1"/>
      <c r="Q81" s="1"/>
      <c r="R81" s="1"/>
      <c r="S81" s="1"/>
      <c r="T81" s="1"/>
      <c r="U81" s="1"/>
      <c r="V81" s="1"/>
    </row>
    <row r="82" spans="1:22" s="6" customFormat="1" ht="18">
      <c r="A82" s="9" t="s">
        <v>59</v>
      </c>
      <c r="B82" s="10"/>
      <c r="C82" s="10"/>
      <c r="D82" s="10"/>
      <c r="E82" s="10">
        <v>3085</v>
      </c>
      <c r="F82" s="10"/>
      <c r="G82" s="10"/>
      <c r="H82" s="10"/>
      <c r="I82" s="10"/>
      <c r="J82" s="10"/>
      <c r="K82" s="10"/>
      <c r="L82" s="10"/>
      <c r="M82" s="10"/>
      <c r="N82" s="17">
        <f t="shared" si="7"/>
        <v>3085</v>
      </c>
      <c r="O82" s="22"/>
      <c r="P82" s="1"/>
      <c r="Q82" s="1"/>
      <c r="R82" s="1"/>
      <c r="S82" s="1"/>
      <c r="T82" s="1"/>
      <c r="U82" s="1"/>
      <c r="V82" s="1"/>
    </row>
    <row r="83" spans="1:22" s="14" customFormat="1" ht="18">
      <c r="A83" s="13" t="s">
        <v>86</v>
      </c>
      <c r="B83" s="12">
        <f aca="true" t="shared" si="10" ref="B83:N83">SUM(B84:B91)</f>
        <v>0</v>
      </c>
      <c r="C83" s="12">
        <f t="shared" si="10"/>
        <v>0</v>
      </c>
      <c r="D83" s="12">
        <f t="shared" si="10"/>
        <v>10666.06</v>
      </c>
      <c r="E83" s="12">
        <f t="shared" si="10"/>
        <v>22355.77</v>
      </c>
      <c r="F83" s="12">
        <f t="shared" si="10"/>
        <v>33527.76</v>
      </c>
      <c r="G83" s="12">
        <f t="shared" si="10"/>
        <v>24892.47</v>
      </c>
      <c r="H83" s="12">
        <f t="shared" si="10"/>
        <v>56829.14</v>
      </c>
      <c r="I83" s="12">
        <f t="shared" si="10"/>
        <v>37145.8</v>
      </c>
      <c r="J83" s="12">
        <f t="shared" si="10"/>
        <v>13703.2</v>
      </c>
      <c r="K83" s="12">
        <f t="shared" si="10"/>
        <v>33469.85</v>
      </c>
      <c r="L83" s="12">
        <f t="shared" si="10"/>
        <v>26409.85</v>
      </c>
      <c r="M83" s="12">
        <f t="shared" si="10"/>
        <v>17848</v>
      </c>
      <c r="N83" s="12">
        <f t="shared" si="10"/>
        <v>276847.9</v>
      </c>
      <c r="O83" s="22"/>
      <c r="P83" s="1"/>
      <c r="Q83" s="1"/>
      <c r="R83" s="1"/>
      <c r="S83" s="1"/>
      <c r="T83" s="1"/>
      <c r="U83" s="1"/>
      <c r="V83" s="1"/>
    </row>
    <row r="84" spans="1:22" ht="18">
      <c r="A84" s="9" t="s">
        <v>42</v>
      </c>
      <c r="B84" s="10"/>
      <c r="C84" s="10"/>
      <c r="D84" s="10"/>
      <c r="E84" s="10">
        <v>10440.1</v>
      </c>
      <c r="F84" s="10"/>
      <c r="G84" s="10"/>
      <c r="H84" s="10"/>
      <c r="I84" s="10"/>
      <c r="J84" s="10"/>
      <c r="K84" s="10"/>
      <c r="L84" s="10"/>
      <c r="M84" s="10">
        <v>10000</v>
      </c>
      <c r="N84" s="17">
        <f t="shared" si="7"/>
        <v>20440.1</v>
      </c>
      <c r="O84" s="22"/>
      <c r="P84" s="1"/>
      <c r="Q84" s="1"/>
      <c r="R84" s="1"/>
      <c r="S84" s="1"/>
      <c r="T84" s="1"/>
      <c r="U84" s="1"/>
      <c r="V84" s="1"/>
    </row>
    <row r="85" spans="1:22" ht="18">
      <c r="A85" s="9" t="s">
        <v>12</v>
      </c>
      <c r="B85" s="10"/>
      <c r="C85" s="10"/>
      <c r="D85" s="10">
        <v>10666.06</v>
      </c>
      <c r="E85" s="10">
        <v>11915.67</v>
      </c>
      <c r="F85" s="10">
        <v>15494.76</v>
      </c>
      <c r="G85" s="10">
        <v>24892.47</v>
      </c>
      <c r="H85" s="10">
        <v>36784.14</v>
      </c>
      <c r="I85" s="10">
        <v>37145.8</v>
      </c>
      <c r="J85" s="10">
        <v>4026.2</v>
      </c>
      <c r="K85" s="10">
        <v>29619.85</v>
      </c>
      <c r="L85" s="10">
        <v>26409.85</v>
      </c>
      <c r="M85" s="10"/>
      <c r="N85" s="17">
        <f t="shared" si="7"/>
        <v>196954.80000000005</v>
      </c>
      <c r="O85" s="22"/>
      <c r="P85" s="1"/>
      <c r="Q85" s="1"/>
      <c r="R85" s="1"/>
      <c r="S85" s="1"/>
      <c r="T85" s="1"/>
      <c r="U85" s="1"/>
      <c r="V85" s="1"/>
    </row>
    <row r="86" spans="1:22" ht="18">
      <c r="A86" s="9" t="s">
        <v>61</v>
      </c>
      <c r="B86" s="10"/>
      <c r="C86" s="10"/>
      <c r="D86" s="10"/>
      <c r="E86" s="10"/>
      <c r="F86" s="10"/>
      <c r="G86" s="10"/>
      <c r="H86" s="10"/>
      <c r="I86" s="10"/>
      <c r="J86" s="10">
        <v>5927</v>
      </c>
      <c r="K86" s="10"/>
      <c r="L86" s="10"/>
      <c r="M86" s="10"/>
      <c r="N86" s="17">
        <f t="shared" si="7"/>
        <v>5927</v>
      </c>
      <c r="O86" s="22"/>
      <c r="P86" s="1"/>
      <c r="Q86" s="1"/>
      <c r="R86" s="1"/>
      <c r="S86" s="1"/>
      <c r="T86" s="1"/>
      <c r="U86" s="1"/>
      <c r="V86" s="1"/>
    </row>
    <row r="87" spans="1:22" ht="18">
      <c r="A87" s="9" t="s">
        <v>56</v>
      </c>
      <c r="B87" s="10"/>
      <c r="C87" s="10"/>
      <c r="D87" s="10"/>
      <c r="E87" s="10"/>
      <c r="F87" s="10"/>
      <c r="G87" s="10"/>
      <c r="H87" s="10">
        <v>20045</v>
      </c>
      <c r="I87" s="10"/>
      <c r="J87" s="10"/>
      <c r="K87" s="10"/>
      <c r="L87" s="10"/>
      <c r="M87" s="10"/>
      <c r="N87" s="17">
        <f t="shared" si="7"/>
        <v>20045</v>
      </c>
      <c r="O87" s="22"/>
      <c r="P87" s="1"/>
      <c r="Q87" s="1"/>
      <c r="R87" s="1"/>
      <c r="S87" s="1"/>
      <c r="T87" s="1"/>
      <c r="U87" s="1"/>
      <c r="V87" s="1"/>
    </row>
    <row r="88" spans="1:22" ht="18">
      <c r="A88" s="9" t="s">
        <v>73</v>
      </c>
      <c r="B88" s="10"/>
      <c r="C88" s="10"/>
      <c r="D88" s="10"/>
      <c r="E88" s="10"/>
      <c r="F88" s="10"/>
      <c r="G88" s="10"/>
      <c r="H88" s="10"/>
      <c r="I88" s="10"/>
      <c r="J88" s="10">
        <v>3750</v>
      </c>
      <c r="K88" s="10"/>
      <c r="L88" s="10"/>
      <c r="M88" s="10"/>
      <c r="N88" s="17">
        <f>SUM(B88:M88)</f>
        <v>3750</v>
      </c>
      <c r="O88" s="22"/>
      <c r="P88" s="1"/>
      <c r="Q88" s="1"/>
      <c r="R88" s="1"/>
      <c r="S88" s="1"/>
      <c r="T88" s="1"/>
      <c r="U88" s="1"/>
      <c r="V88" s="1"/>
    </row>
    <row r="89" spans="1:22" ht="18">
      <c r="A89" s="9" t="s">
        <v>60</v>
      </c>
      <c r="B89" s="10"/>
      <c r="C89" s="10"/>
      <c r="D89" s="10"/>
      <c r="E89" s="10"/>
      <c r="F89" s="10"/>
      <c r="G89" s="10"/>
      <c r="H89" s="10"/>
      <c r="I89" s="10"/>
      <c r="J89" s="10"/>
      <c r="K89" s="10">
        <v>3850</v>
      </c>
      <c r="L89" s="10"/>
      <c r="M89" s="10"/>
      <c r="N89" s="17">
        <f t="shared" si="7"/>
        <v>3850</v>
      </c>
      <c r="O89" s="22"/>
      <c r="P89" s="1"/>
      <c r="Q89" s="1"/>
      <c r="R89" s="1"/>
      <c r="S89" s="1"/>
      <c r="T89" s="1"/>
      <c r="U89" s="1"/>
      <c r="V89" s="1"/>
    </row>
    <row r="90" spans="1:22" ht="18">
      <c r="A90" s="9" t="s">
        <v>70</v>
      </c>
      <c r="B90" s="10"/>
      <c r="C90" s="10"/>
      <c r="D90" s="10"/>
      <c r="E90" s="10"/>
      <c r="F90" s="10">
        <v>9533</v>
      </c>
      <c r="G90" s="10"/>
      <c r="H90" s="10"/>
      <c r="I90" s="10"/>
      <c r="J90" s="10"/>
      <c r="K90" s="10"/>
      <c r="L90" s="10"/>
      <c r="M90" s="10">
        <v>7848</v>
      </c>
      <c r="N90" s="17">
        <f t="shared" si="7"/>
        <v>17381</v>
      </c>
      <c r="O90" s="22"/>
      <c r="P90" s="1"/>
      <c r="Q90" s="1"/>
      <c r="R90" s="1"/>
      <c r="S90" s="1"/>
      <c r="T90" s="1"/>
      <c r="U90" s="1"/>
      <c r="V90" s="1"/>
    </row>
    <row r="91" spans="1:22" ht="18">
      <c r="A91" s="9" t="s">
        <v>71</v>
      </c>
      <c r="B91" s="10"/>
      <c r="C91" s="10"/>
      <c r="D91" s="10"/>
      <c r="E91" s="10"/>
      <c r="F91" s="10">
        <v>8500</v>
      </c>
      <c r="G91" s="10"/>
      <c r="H91" s="10"/>
      <c r="I91" s="10"/>
      <c r="J91" s="10"/>
      <c r="K91" s="10"/>
      <c r="L91" s="10"/>
      <c r="M91" s="10"/>
      <c r="N91" s="17">
        <f t="shared" si="7"/>
        <v>8500</v>
      </c>
      <c r="O91" s="22"/>
      <c r="P91" s="1"/>
      <c r="Q91" s="1"/>
      <c r="R91" s="1"/>
      <c r="S91" s="1"/>
      <c r="T91" s="1"/>
      <c r="U91" s="1"/>
      <c r="V91" s="1"/>
    </row>
    <row r="92" spans="1:22" s="14" customFormat="1" ht="34.5" customHeight="1">
      <c r="A92" s="13" t="s">
        <v>0</v>
      </c>
      <c r="B92" s="12">
        <f>B4+B10+B11+B14+B19+B39+B70+B79+B83</f>
        <v>45794.2</v>
      </c>
      <c r="C92" s="12">
        <f aca="true" t="shared" si="11" ref="C92:N92">C4+C10+C11+C14+C19+C39+C70+C79+C83</f>
        <v>249461</v>
      </c>
      <c r="D92" s="12">
        <f t="shared" si="11"/>
        <v>278851.25</v>
      </c>
      <c r="E92" s="12">
        <f t="shared" si="11"/>
        <v>298597.52999999997</v>
      </c>
      <c r="F92" s="12">
        <f t="shared" si="11"/>
        <v>254283.12</v>
      </c>
      <c r="G92" s="12">
        <f t="shared" si="11"/>
        <v>232535.32</v>
      </c>
      <c r="H92" s="12">
        <f t="shared" si="11"/>
        <v>349620.32000000007</v>
      </c>
      <c r="I92" s="12">
        <f t="shared" si="11"/>
        <v>293092.46</v>
      </c>
      <c r="J92" s="12">
        <f t="shared" si="11"/>
        <v>151913.34000000003</v>
      </c>
      <c r="K92" s="12">
        <f t="shared" si="11"/>
        <v>243062.16</v>
      </c>
      <c r="L92" s="12">
        <f t="shared" si="11"/>
        <v>202619.96000000002</v>
      </c>
      <c r="M92" s="12">
        <f t="shared" si="11"/>
        <v>540069.34</v>
      </c>
      <c r="N92" s="12">
        <f t="shared" si="11"/>
        <v>3139900</v>
      </c>
      <c r="O92" s="22"/>
      <c r="P92" s="1"/>
      <c r="Q92" s="1"/>
      <c r="R92" s="1"/>
      <c r="S92" s="1"/>
      <c r="T92" s="1"/>
      <c r="U92" s="1"/>
      <c r="V92" s="1"/>
    </row>
    <row r="93" ht="42.75" customHeight="1"/>
    <row r="94" spans="1:14" ht="33" customHeight="1">
      <c r="A94" s="28" t="s">
        <v>87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27.75" customHeight="1">
      <c r="A95" s="8"/>
      <c r="B95" s="15" t="s">
        <v>24</v>
      </c>
      <c r="C95" s="15" t="s">
        <v>25</v>
      </c>
      <c r="D95" s="15" t="s">
        <v>26</v>
      </c>
      <c r="E95" s="15" t="s">
        <v>27</v>
      </c>
      <c r="F95" s="15" t="s">
        <v>28</v>
      </c>
      <c r="G95" s="15" t="s">
        <v>29</v>
      </c>
      <c r="H95" s="15" t="s">
        <v>31</v>
      </c>
      <c r="I95" s="15" t="s">
        <v>32</v>
      </c>
      <c r="J95" s="15" t="s">
        <v>33</v>
      </c>
      <c r="K95" s="15" t="s">
        <v>34</v>
      </c>
      <c r="L95" s="15" t="s">
        <v>35</v>
      </c>
      <c r="M95" s="15" t="s">
        <v>36</v>
      </c>
      <c r="N95" s="16" t="s">
        <v>19</v>
      </c>
    </row>
    <row r="96" spans="1:14" ht="18">
      <c r="A96" s="11" t="s">
        <v>79</v>
      </c>
      <c r="B96" s="20">
        <f>B97+B98+B99+B100+B101</f>
        <v>35000</v>
      </c>
      <c r="C96" s="20">
        <f aca="true" t="shared" si="12" ref="C96:M96">C97+C98+C99+C100+C101</f>
        <v>104137.03</v>
      </c>
      <c r="D96" s="20">
        <f t="shared" si="12"/>
        <v>98537.03</v>
      </c>
      <c r="E96" s="20">
        <f t="shared" si="12"/>
        <v>122910.42000000001</v>
      </c>
      <c r="F96" s="20">
        <f t="shared" si="12"/>
        <v>83564.97</v>
      </c>
      <c r="G96" s="20">
        <f t="shared" si="12"/>
        <v>130938.13</v>
      </c>
      <c r="H96" s="20">
        <f t="shared" si="12"/>
        <v>130710.62000000001</v>
      </c>
      <c r="I96" s="20">
        <f t="shared" si="12"/>
        <v>84338.01000000001</v>
      </c>
      <c r="J96" s="20">
        <f t="shared" si="12"/>
        <v>99140.43000000001</v>
      </c>
      <c r="K96" s="20">
        <f t="shared" si="12"/>
        <v>75646.86</v>
      </c>
      <c r="L96" s="20">
        <f t="shared" si="12"/>
        <v>69991.25</v>
      </c>
      <c r="M96" s="20">
        <f t="shared" si="12"/>
        <v>269610.8</v>
      </c>
      <c r="N96" s="17">
        <f aca="true" t="shared" si="13" ref="N96:N101">SUM(B96:M96)</f>
        <v>1304525.55</v>
      </c>
    </row>
    <row r="97" spans="1:14" ht="18">
      <c r="A97" s="9" t="s">
        <v>51</v>
      </c>
      <c r="B97" s="21">
        <v>35000</v>
      </c>
      <c r="C97" s="21">
        <v>82871.95</v>
      </c>
      <c r="D97" s="21">
        <v>77271.95</v>
      </c>
      <c r="E97" s="21">
        <v>101645.33</v>
      </c>
      <c r="F97" s="21">
        <v>67947.26</v>
      </c>
      <c r="G97" s="21">
        <v>114517.33</v>
      </c>
      <c r="H97" s="21">
        <v>116398.82</v>
      </c>
      <c r="I97" s="21">
        <v>76926.21</v>
      </c>
      <c r="J97" s="21">
        <v>86635.41</v>
      </c>
      <c r="K97" s="21">
        <v>73446.86</v>
      </c>
      <c r="L97" s="21">
        <v>69991.25</v>
      </c>
      <c r="M97" s="21">
        <v>110101.54</v>
      </c>
      <c r="N97" s="17">
        <f t="shared" si="13"/>
        <v>1012753.91</v>
      </c>
    </row>
    <row r="98" spans="1:14" ht="18">
      <c r="A98" s="9" t="s">
        <v>52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17">
        <f t="shared" si="13"/>
        <v>0</v>
      </c>
    </row>
    <row r="99" spans="1:14" ht="18">
      <c r="A99" s="9" t="s">
        <v>53</v>
      </c>
      <c r="B99" s="21"/>
      <c r="C99" s="21">
        <v>7411.8</v>
      </c>
      <c r="D99" s="21">
        <v>7411.8</v>
      </c>
      <c r="E99" s="21">
        <v>7411.8</v>
      </c>
      <c r="F99" s="21">
        <v>1764.71</v>
      </c>
      <c r="G99" s="21">
        <v>7411.8</v>
      </c>
      <c r="H99" s="21">
        <v>7411.8</v>
      </c>
      <c r="I99" s="21">
        <v>7411.8</v>
      </c>
      <c r="J99" s="21">
        <v>2578.02</v>
      </c>
      <c r="K99" s="21"/>
      <c r="L99" s="21"/>
      <c r="M99" s="21">
        <v>29647.2</v>
      </c>
      <c r="N99" s="17">
        <f t="shared" si="13"/>
        <v>78460.73</v>
      </c>
    </row>
    <row r="100" spans="1:14" ht="18">
      <c r="A100" s="9" t="s">
        <v>54</v>
      </c>
      <c r="B100" s="21"/>
      <c r="C100" s="21">
        <v>13853.28</v>
      </c>
      <c r="D100" s="21">
        <v>13853.28</v>
      </c>
      <c r="E100" s="21">
        <v>13853.29</v>
      </c>
      <c r="F100" s="21">
        <v>13853</v>
      </c>
      <c r="G100" s="21">
        <v>9009</v>
      </c>
      <c r="H100" s="21">
        <v>6900</v>
      </c>
      <c r="I100" s="21"/>
      <c r="J100" s="21">
        <v>9927</v>
      </c>
      <c r="K100" s="21">
        <v>2200</v>
      </c>
      <c r="L100" s="21"/>
      <c r="M100" s="21">
        <v>129862.06</v>
      </c>
      <c r="N100" s="17">
        <f t="shared" si="13"/>
        <v>213310.91</v>
      </c>
    </row>
    <row r="101" spans="1:14" ht="18">
      <c r="A101" s="9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17">
        <f t="shared" si="13"/>
        <v>0</v>
      </c>
    </row>
    <row r="102" spans="1:14" ht="18">
      <c r="A102" s="11" t="s">
        <v>78</v>
      </c>
      <c r="B102" s="12">
        <f aca="true" t="shared" si="14" ref="B102:N102">SUM(B103:B103)</f>
        <v>1</v>
      </c>
      <c r="C102" s="12">
        <f t="shared" si="14"/>
        <v>29154</v>
      </c>
      <c r="D102" s="12">
        <f t="shared" si="14"/>
        <v>29154</v>
      </c>
      <c r="E102" s="12">
        <f t="shared" si="14"/>
        <v>29154</v>
      </c>
      <c r="F102" s="12">
        <f t="shared" si="14"/>
        <v>29210</v>
      </c>
      <c r="G102" s="12">
        <f t="shared" si="14"/>
        <v>30851</v>
      </c>
      <c r="H102" s="12">
        <f t="shared" si="14"/>
        <v>39335</v>
      </c>
      <c r="I102" s="12">
        <f t="shared" si="14"/>
        <v>38686</v>
      </c>
      <c r="J102" s="12">
        <f t="shared" si="14"/>
        <v>36617</v>
      </c>
      <c r="K102" s="12">
        <f t="shared" si="14"/>
        <v>5475</v>
      </c>
      <c r="L102" s="12">
        <f t="shared" si="14"/>
        <v>33854</v>
      </c>
      <c r="M102" s="12">
        <f t="shared" si="14"/>
        <v>93738.45</v>
      </c>
      <c r="N102" s="12">
        <f t="shared" si="14"/>
        <v>395229.45</v>
      </c>
    </row>
    <row r="103" spans="1:14" ht="18">
      <c r="A103" s="9"/>
      <c r="B103" s="10">
        <v>1</v>
      </c>
      <c r="C103" s="10">
        <v>29154</v>
      </c>
      <c r="D103" s="10">
        <v>29154</v>
      </c>
      <c r="E103" s="10">
        <v>29154</v>
      </c>
      <c r="F103" s="10">
        <v>29210</v>
      </c>
      <c r="G103" s="10">
        <v>30851</v>
      </c>
      <c r="H103" s="10">
        <v>39335</v>
      </c>
      <c r="I103" s="10">
        <v>38686</v>
      </c>
      <c r="J103" s="10">
        <v>36617</v>
      </c>
      <c r="K103" s="10">
        <v>5475</v>
      </c>
      <c r="L103" s="10">
        <v>33854</v>
      </c>
      <c r="M103" s="10">
        <v>93738.45</v>
      </c>
      <c r="N103" s="17">
        <f aca="true" t="shared" si="15" ref="N103:N109">SUM(B103:M103)</f>
        <v>395229.45</v>
      </c>
    </row>
    <row r="104" spans="1:14" ht="18">
      <c r="A104" s="13" t="s">
        <v>83</v>
      </c>
      <c r="B104" s="12">
        <f aca="true" t="shared" si="16" ref="B104:N104">SUM(B105:B106)</f>
        <v>0</v>
      </c>
      <c r="C104" s="12">
        <f t="shared" si="16"/>
        <v>0</v>
      </c>
      <c r="D104" s="12">
        <f t="shared" si="16"/>
        <v>0</v>
      </c>
      <c r="E104" s="12">
        <f t="shared" si="16"/>
        <v>0</v>
      </c>
      <c r="F104" s="12">
        <f t="shared" si="16"/>
        <v>0</v>
      </c>
      <c r="G104" s="12">
        <f t="shared" si="16"/>
        <v>0</v>
      </c>
      <c r="H104" s="12">
        <f t="shared" si="16"/>
        <v>8545</v>
      </c>
      <c r="I104" s="12">
        <f t="shared" si="16"/>
        <v>0</v>
      </c>
      <c r="J104" s="12">
        <f t="shared" si="16"/>
        <v>0</v>
      </c>
      <c r="K104" s="12">
        <f t="shared" si="16"/>
        <v>0</v>
      </c>
      <c r="L104" s="12">
        <f t="shared" si="16"/>
        <v>0</v>
      </c>
      <c r="M104" s="12">
        <f t="shared" si="16"/>
        <v>2000</v>
      </c>
      <c r="N104" s="12">
        <f t="shared" si="16"/>
        <v>10545</v>
      </c>
    </row>
    <row r="105" spans="1:14" ht="18">
      <c r="A105" s="9" t="s">
        <v>88</v>
      </c>
      <c r="B105" s="10"/>
      <c r="C105" s="10"/>
      <c r="D105" s="10"/>
      <c r="E105" s="10"/>
      <c r="F105" s="10"/>
      <c r="G105" s="10"/>
      <c r="H105" s="10">
        <v>8545</v>
      </c>
      <c r="I105" s="10"/>
      <c r="J105" s="10"/>
      <c r="K105" s="10"/>
      <c r="L105" s="10"/>
      <c r="M105" s="10"/>
      <c r="N105" s="17">
        <f t="shared" si="15"/>
        <v>8545</v>
      </c>
    </row>
    <row r="106" spans="1:14" ht="18">
      <c r="A106" s="9" t="s">
        <v>89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>
        <v>2000</v>
      </c>
      <c r="N106" s="17">
        <f t="shared" si="15"/>
        <v>2000</v>
      </c>
    </row>
    <row r="107" spans="1:14" ht="18">
      <c r="A107" s="13" t="s">
        <v>86</v>
      </c>
      <c r="B107" s="12">
        <f aca="true" t="shared" si="17" ref="B107:N107">SUM(B108:B109)</f>
        <v>0</v>
      </c>
      <c r="C107" s="12">
        <f t="shared" si="17"/>
        <v>0</v>
      </c>
      <c r="D107" s="12">
        <f t="shared" si="17"/>
        <v>0</v>
      </c>
      <c r="E107" s="12">
        <f t="shared" si="17"/>
        <v>0</v>
      </c>
      <c r="F107" s="24">
        <f t="shared" si="17"/>
        <v>0</v>
      </c>
      <c r="G107" s="12">
        <f t="shared" si="17"/>
        <v>0</v>
      </c>
      <c r="H107" s="12">
        <f t="shared" si="17"/>
        <v>0</v>
      </c>
      <c r="I107" s="12">
        <f t="shared" si="17"/>
        <v>0</v>
      </c>
      <c r="J107" s="12">
        <f t="shared" si="17"/>
        <v>9000</v>
      </c>
      <c r="K107" s="12">
        <f t="shared" si="17"/>
        <v>0</v>
      </c>
      <c r="L107" s="12">
        <f t="shared" si="17"/>
        <v>0</v>
      </c>
      <c r="M107" s="12">
        <f t="shared" si="17"/>
        <v>13000</v>
      </c>
      <c r="N107" s="12">
        <f t="shared" si="17"/>
        <v>22000</v>
      </c>
    </row>
    <row r="108" spans="1:14" ht="18">
      <c r="A108" s="9" t="s">
        <v>90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>
        <v>13000</v>
      </c>
      <c r="N108" s="17">
        <f t="shared" si="15"/>
        <v>13000</v>
      </c>
    </row>
    <row r="109" spans="1:14" ht="18">
      <c r="A109" s="9" t="s">
        <v>91</v>
      </c>
      <c r="B109" s="10"/>
      <c r="C109" s="10"/>
      <c r="D109" s="10"/>
      <c r="E109" s="10"/>
      <c r="F109" s="10"/>
      <c r="G109" s="10"/>
      <c r="H109" s="10"/>
      <c r="I109" s="10"/>
      <c r="J109" s="10">
        <v>9000</v>
      </c>
      <c r="K109" s="10"/>
      <c r="L109" s="10"/>
      <c r="M109" s="10"/>
      <c r="N109" s="17">
        <f t="shared" si="15"/>
        <v>9000</v>
      </c>
    </row>
    <row r="110" spans="1:14" ht="29.25" customHeight="1">
      <c r="A110" s="13" t="s">
        <v>0</v>
      </c>
      <c r="B110" s="12">
        <f>B96+B102+B104+B107</f>
        <v>35001</v>
      </c>
      <c r="C110" s="12">
        <f aca="true" t="shared" si="18" ref="C110:N110">C96+C102+C104+C107</f>
        <v>133291.03</v>
      </c>
      <c r="D110" s="12">
        <f t="shared" si="18"/>
        <v>127691.03</v>
      </c>
      <c r="E110" s="12">
        <f t="shared" si="18"/>
        <v>152064.42</v>
      </c>
      <c r="F110" s="12">
        <f t="shared" si="18"/>
        <v>112774.97</v>
      </c>
      <c r="G110" s="12">
        <f t="shared" si="18"/>
        <v>161789.13</v>
      </c>
      <c r="H110" s="12">
        <f t="shared" si="18"/>
        <v>178590.62</v>
      </c>
      <c r="I110" s="12">
        <f t="shared" si="18"/>
        <v>123024.01000000001</v>
      </c>
      <c r="J110" s="12">
        <f t="shared" si="18"/>
        <v>144757.43</v>
      </c>
      <c r="K110" s="12">
        <f t="shared" si="18"/>
        <v>81121.86</v>
      </c>
      <c r="L110" s="12">
        <f t="shared" si="18"/>
        <v>103845.25</v>
      </c>
      <c r="M110" s="12">
        <f t="shared" si="18"/>
        <v>378349.25</v>
      </c>
      <c r="N110" s="12">
        <f t="shared" si="18"/>
        <v>1732300</v>
      </c>
    </row>
    <row r="111" ht="34.5" customHeight="1"/>
    <row r="112" spans="1:14" ht="34.5" customHeight="1">
      <c r="A112" s="28" t="s">
        <v>92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24.75" customHeight="1">
      <c r="A113" s="8"/>
      <c r="B113" s="15" t="s">
        <v>24</v>
      </c>
      <c r="C113" s="15" t="s">
        <v>25</v>
      </c>
      <c r="D113" s="15" t="s">
        <v>26</v>
      </c>
      <c r="E113" s="15" t="s">
        <v>27</v>
      </c>
      <c r="F113" s="15" t="s">
        <v>28</v>
      </c>
      <c r="G113" s="15" t="s">
        <v>29</v>
      </c>
      <c r="H113" s="15" t="s">
        <v>31</v>
      </c>
      <c r="I113" s="15" t="s">
        <v>32</v>
      </c>
      <c r="J113" s="15" t="s">
        <v>33</v>
      </c>
      <c r="K113" s="15" t="s">
        <v>34</v>
      </c>
      <c r="L113" s="15" t="s">
        <v>35</v>
      </c>
      <c r="M113" s="15" t="s">
        <v>36</v>
      </c>
      <c r="N113" s="16" t="s">
        <v>19</v>
      </c>
    </row>
    <row r="114" spans="1:14" ht="18">
      <c r="A114" s="13" t="s">
        <v>86</v>
      </c>
      <c r="B114" s="12">
        <f aca="true" t="shared" si="19" ref="B114:N114">SUM(B115:B115)</f>
        <v>0</v>
      </c>
      <c r="C114" s="12">
        <f t="shared" si="19"/>
        <v>2040</v>
      </c>
      <c r="D114" s="12">
        <f t="shared" si="19"/>
        <v>7141</v>
      </c>
      <c r="E114" s="12">
        <f t="shared" si="19"/>
        <v>24868.15</v>
      </c>
      <c r="F114" s="24">
        <f t="shared" si="19"/>
        <v>13854.21</v>
      </c>
      <c r="G114" s="12">
        <f t="shared" si="19"/>
        <v>-5212.26</v>
      </c>
      <c r="H114" s="12">
        <f t="shared" si="19"/>
        <v>-2023.9</v>
      </c>
      <c r="I114" s="12">
        <f t="shared" si="19"/>
        <v>13243</v>
      </c>
      <c r="J114" s="12">
        <f t="shared" si="19"/>
        <v>33684</v>
      </c>
      <c r="K114" s="12">
        <f t="shared" si="19"/>
        <v>21572.85</v>
      </c>
      <c r="L114" s="12">
        <f t="shared" si="19"/>
        <v>-4012.06</v>
      </c>
      <c r="M114" s="12">
        <f t="shared" si="19"/>
        <v>45697.01</v>
      </c>
      <c r="N114" s="12">
        <f t="shared" si="19"/>
        <v>150852</v>
      </c>
    </row>
    <row r="115" spans="1:14" ht="18">
      <c r="A115" s="9" t="s">
        <v>93</v>
      </c>
      <c r="B115" s="10"/>
      <c r="C115" s="10">
        <v>2040</v>
      </c>
      <c r="D115" s="10">
        <v>7141</v>
      </c>
      <c r="E115" s="10">
        <v>24868.15</v>
      </c>
      <c r="F115" s="10">
        <v>13854.21</v>
      </c>
      <c r="G115" s="10">
        <v>-5212.26</v>
      </c>
      <c r="H115" s="10">
        <v>-2023.9</v>
      </c>
      <c r="I115" s="10">
        <v>13243</v>
      </c>
      <c r="J115" s="10">
        <v>33684</v>
      </c>
      <c r="K115" s="10">
        <v>21572.85</v>
      </c>
      <c r="L115" s="10">
        <v>-4012.06</v>
      </c>
      <c r="M115" s="10">
        <v>45697.01</v>
      </c>
      <c r="N115" s="17">
        <f>SUM(B115:M115)</f>
        <v>150852</v>
      </c>
    </row>
    <row r="116" spans="1:14" ht="26.25" customHeight="1">
      <c r="A116" s="13" t="s">
        <v>0</v>
      </c>
      <c r="B116" s="12">
        <f>B114</f>
        <v>0</v>
      </c>
      <c r="C116" s="12">
        <f aca="true" t="shared" si="20" ref="C116:N116">C114</f>
        <v>2040</v>
      </c>
      <c r="D116" s="12">
        <f t="shared" si="20"/>
        <v>7141</v>
      </c>
      <c r="E116" s="12">
        <f t="shared" si="20"/>
        <v>24868.15</v>
      </c>
      <c r="F116" s="12">
        <f t="shared" si="20"/>
        <v>13854.21</v>
      </c>
      <c r="G116" s="12">
        <f t="shared" si="20"/>
        <v>-5212.26</v>
      </c>
      <c r="H116" s="12">
        <f t="shared" si="20"/>
        <v>-2023.9</v>
      </c>
      <c r="I116" s="12">
        <f t="shared" si="20"/>
        <v>13243</v>
      </c>
      <c r="J116" s="12">
        <f t="shared" si="20"/>
        <v>33684</v>
      </c>
      <c r="K116" s="12">
        <f t="shared" si="20"/>
        <v>21572.85</v>
      </c>
      <c r="L116" s="12">
        <f t="shared" si="20"/>
        <v>-4012.06</v>
      </c>
      <c r="M116" s="12">
        <f t="shared" si="20"/>
        <v>45697.01</v>
      </c>
      <c r="N116" s="12">
        <f t="shared" si="20"/>
        <v>150852</v>
      </c>
    </row>
    <row r="117" ht="36.75" customHeight="1"/>
    <row r="118" spans="1:14" ht="26.25">
      <c r="A118" s="28" t="s">
        <v>103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24.75" customHeight="1">
      <c r="A119" s="8"/>
      <c r="B119" s="15" t="s">
        <v>24</v>
      </c>
      <c r="C119" s="15" t="s">
        <v>25</v>
      </c>
      <c r="D119" s="15" t="s">
        <v>26</v>
      </c>
      <c r="E119" s="15" t="s">
        <v>27</v>
      </c>
      <c r="F119" s="15" t="s">
        <v>28</v>
      </c>
      <c r="G119" s="15" t="s">
        <v>29</v>
      </c>
      <c r="H119" s="15" t="s">
        <v>31</v>
      </c>
      <c r="I119" s="15" t="s">
        <v>32</v>
      </c>
      <c r="J119" s="15" t="s">
        <v>33</v>
      </c>
      <c r="K119" s="15" t="s">
        <v>34</v>
      </c>
      <c r="L119" s="15" t="s">
        <v>35</v>
      </c>
      <c r="M119" s="15" t="s">
        <v>36</v>
      </c>
      <c r="N119" s="16" t="s">
        <v>19</v>
      </c>
    </row>
    <row r="120" spans="1:14" ht="18">
      <c r="A120" s="13" t="s">
        <v>84</v>
      </c>
      <c r="B120" s="12">
        <f aca="true" t="shared" si="21" ref="B120:N120">SUM(B121:B122)</f>
        <v>0</v>
      </c>
      <c r="C120" s="12">
        <f t="shared" si="21"/>
        <v>0</v>
      </c>
      <c r="D120" s="12">
        <f t="shared" si="21"/>
        <v>0</v>
      </c>
      <c r="E120" s="12">
        <f t="shared" si="21"/>
        <v>5.35</v>
      </c>
      <c r="F120" s="12">
        <f t="shared" si="21"/>
        <v>0</v>
      </c>
      <c r="G120" s="12">
        <f t="shared" si="21"/>
        <v>0</v>
      </c>
      <c r="H120" s="12">
        <f t="shared" si="21"/>
        <v>12.4</v>
      </c>
      <c r="I120" s="12">
        <f t="shared" si="21"/>
        <v>0</v>
      </c>
      <c r="J120" s="12">
        <f t="shared" si="21"/>
        <v>0</v>
      </c>
      <c r="K120" s="12">
        <f t="shared" si="21"/>
        <v>1</v>
      </c>
      <c r="L120" s="12">
        <f t="shared" si="21"/>
        <v>0</v>
      </c>
      <c r="M120" s="12">
        <f t="shared" si="21"/>
        <v>582.25</v>
      </c>
      <c r="N120" s="12">
        <f t="shared" si="21"/>
        <v>601</v>
      </c>
    </row>
    <row r="121" spans="1:14" ht="18">
      <c r="A121" s="9" t="s">
        <v>94</v>
      </c>
      <c r="B121" s="10"/>
      <c r="C121" s="10"/>
      <c r="D121" s="10"/>
      <c r="E121" s="10">
        <v>5.35</v>
      </c>
      <c r="F121" s="10"/>
      <c r="G121" s="10"/>
      <c r="H121" s="10">
        <v>12.4</v>
      </c>
      <c r="I121" s="10"/>
      <c r="J121" s="10"/>
      <c r="K121" s="10">
        <v>1</v>
      </c>
      <c r="L121" s="10"/>
      <c r="M121" s="10"/>
      <c r="N121" s="17">
        <f>SUM(B121:M121)</f>
        <v>18.75</v>
      </c>
    </row>
    <row r="122" spans="1:14" ht="18">
      <c r="A122" s="9" t="s">
        <v>30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>
        <v>582.25</v>
      </c>
      <c r="N122" s="17">
        <f>SUM(B122:M122)</f>
        <v>582.25</v>
      </c>
    </row>
    <row r="123" spans="1:14" ht="18">
      <c r="A123" s="11" t="s">
        <v>85</v>
      </c>
      <c r="B123" s="12">
        <f aca="true" t="shared" si="22" ref="B123:N123">SUM(B124:B124)</f>
        <v>0</v>
      </c>
      <c r="C123" s="12">
        <f t="shared" si="22"/>
        <v>0</v>
      </c>
      <c r="D123" s="12">
        <f t="shared" si="22"/>
        <v>0</v>
      </c>
      <c r="E123" s="12">
        <f t="shared" si="22"/>
        <v>0</v>
      </c>
      <c r="F123" s="12">
        <f t="shared" si="22"/>
        <v>0</v>
      </c>
      <c r="G123" s="12">
        <f t="shared" si="22"/>
        <v>0</v>
      </c>
      <c r="H123" s="12">
        <f t="shared" si="22"/>
        <v>0</v>
      </c>
      <c r="I123" s="12">
        <f t="shared" si="22"/>
        <v>0</v>
      </c>
      <c r="J123" s="12">
        <f t="shared" si="22"/>
        <v>0</v>
      </c>
      <c r="K123" s="12">
        <f t="shared" si="22"/>
        <v>0</v>
      </c>
      <c r="L123" s="12">
        <f t="shared" si="22"/>
        <v>0</v>
      </c>
      <c r="M123" s="12">
        <f t="shared" si="22"/>
        <v>5396</v>
      </c>
      <c r="N123" s="12">
        <f t="shared" si="22"/>
        <v>5396</v>
      </c>
    </row>
    <row r="124" spans="1:14" ht="18">
      <c r="A124" s="9" t="s">
        <v>95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>
        <v>5396</v>
      </c>
      <c r="N124" s="17">
        <f>SUM(B124:M124)</f>
        <v>5396</v>
      </c>
    </row>
    <row r="125" spans="1:14" ht="26.25" customHeight="1">
      <c r="A125" s="13" t="s">
        <v>0</v>
      </c>
      <c r="B125" s="12">
        <f>B120+B123</f>
        <v>0</v>
      </c>
      <c r="C125" s="12">
        <f aca="true" t="shared" si="23" ref="C125:N125">C120+C123</f>
        <v>0</v>
      </c>
      <c r="D125" s="12">
        <f t="shared" si="23"/>
        <v>0</v>
      </c>
      <c r="E125" s="12">
        <f t="shared" si="23"/>
        <v>5.35</v>
      </c>
      <c r="F125" s="12">
        <f t="shared" si="23"/>
        <v>0</v>
      </c>
      <c r="G125" s="12">
        <f t="shared" si="23"/>
        <v>0</v>
      </c>
      <c r="H125" s="12">
        <f t="shared" si="23"/>
        <v>12.4</v>
      </c>
      <c r="I125" s="12">
        <f t="shared" si="23"/>
        <v>0</v>
      </c>
      <c r="J125" s="12">
        <f t="shared" si="23"/>
        <v>0</v>
      </c>
      <c r="K125" s="12">
        <f t="shared" si="23"/>
        <v>1</v>
      </c>
      <c r="L125" s="12">
        <f t="shared" si="23"/>
        <v>0</v>
      </c>
      <c r="M125" s="12">
        <f t="shared" si="23"/>
        <v>5978.25</v>
      </c>
      <c r="N125" s="12">
        <f t="shared" si="23"/>
        <v>5997</v>
      </c>
    </row>
    <row r="126" ht="30" customHeight="1"/>
    <row r="127" spans="1:14" ht="26.25">
      <c r="A127" s="28" t="s">
        <v>96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23.25" customHeight="1">
      <c r="A128" s="8"/>
      <c r="B128" s="15" t="s">
        <v>24</v>
      </c>
      <c r="C128" s="15" t="s">
        <v>25</v>
      </c>
      <c r="D128" s="15" t="s">
        <v>26</v>
      </c>
      <c r="E128" s="15" t="s">
        <v>27</v>
      </c>
      <c r="F128" s="15" t="s">
        <v>28</v>
      </c>
      <c r="G128" s="15" t="s">
        <v>29</v>
      </c>
      <c r="H128" s="15" t="s">
        <v>31</v>
      </c>
      <c r="I128" s="15" t="s">
        <v>32</v>
      </c>
      <c r="J128" s="15" t="s">
        <v>33</v>
      </c>
      <c r="K128" s="15" t="s">
        <v>34</v>
      </c>
      <c r="L128" s="15" t="s">
        <v>35</v>
      </c>
      <c r="M128" s="15" t="s">
        <v>36</v>
      </c>
      <c r="N128" s="16" t="s">
        <v>19</v>
      </c>
    </row>
    <row r="129" spans="1:14" ht="18">
      <c r="A129" s="11" t="s">
        <v>85</v>
      </c>
      <c r="B129" s="12">
        <f aca="true" t="shared" si="24" ref="B129:N129">SUM(B130:B130)</f>
        <v>0</v>
      </c>
      <c r="C129" s="12">
        <f t="shared" si="24"/>
        <v>0</v>
      </c>
      <c r="D129" s="12">
        <f t="shared" si="24"/>
        <v>0</v>
      </c>
      <c r="E129" s="12">
        <f t="shared" si="24"/>
        <v>0</v>
      </c>
      <c r="F129" s="12">
        <f t="shared" si="24"/>
        <v>0</v>
      </c>
      <c r="G129" s="12">
        <f t="shared" si="24"/>
        <v>0</v>
      </c>
      <c r="H129" s="12">
        <f t="shared" si="24"/>
        <v>71010</v>
      </c>
      <c r="I129" s="12">
        <f t="shared" si="24"/>
        <v>0</v>
      </c>
      <c r="J129" s="12">
        <f t="shared" si="24"/>
        <v>0</v>
      </c>
      <c r="K129" s="12">
        <f t="shared" si="24"/>
        <v>165690</v>
      </c>
      <c r="L129" s="12">
        <f t="shared" si="24"/>
        <v>0</v>
      </c>
      <c r="M129" s="12">
        <f t="shared" si="24"/>
        <v>0</v>
      </c>
      <c r="N129" s="12">
        <f t="shared" si="24"/>
        <v>236700</v>
      </c>
    </row>
    <row r="130" spans="1:14" ht="18">
      <c r="A130" s="9" t="s">
        <v>97</v>
      </c>
      <c r="B130" s="10"/>
      <c r="C130" s="10"/>
      <c r="D130" s="10"/>
      <c r="E130" s="10"/>
      <c r="F130" s="10"/>
      <c r="G130" s="10"/>
      <c r="H130" s="10">
        <v>71010</v>
      </c>
      <c r="I130" s="10"/>
      <c r="J130" s="10"/>
      <c r="K130" s="10">
        <v>165690</v>
      </c>
      <c r="L130" s="10"/>
      <c r="M130" s="10"/>
      <c r="N130" s="17">
        <f>SUM(B130:M130)</f>
        <v>236700</v>
      </c>
    </row>
    <row r="131" spans="1:14" ht="26.25" customHeight="1">
      <c r="A131" s="13" t="s">
        <v>0</v>
      </c>
      <c r="B131" s="12">
        <f>B129</f>
        <v>0</v>
      </c>
      <c r="C131" s="12">
        <f aca="true" t="shared" si="25" ref="C131:N131">C129</f>
        <v>0</v>
      </c>
      <c r="D131" s="12">
        <f t="shared" si="25"/>
        <v>0</v>
      </c>
      <c r="E131" s="12">
        <f t="shared" si="25"/>
        <v>0</v>
      </c>
      <c r="F131" s="12">
        <f t="shared" si="25"/>
        <v>0</v>
      </c>
      <c r="G131" s="12">
        <f t="shared" si="25"/>
        <v>0</v>
      </c>
      <c r="H131" s="12">
        <f t="shared" si="25"/>
        <v>71010</v>
      </c>
      <c r="I131" s="12">
        <f t="shared" si="25"/>
        <v>0</v>
      </c>
      <c r="J131" s="12">
        <f t="shared" si="25"/>
        <v>0</v>
      </c>
      <c r="K131" s="12">
        <f t="shared" si="25"/>
        <v>165690</v>
      </c>
      <c r="L131" s="12">
        <f t="shared" si="25"/>
        <v>0</v>
      </c>
      <c r="M131" s="12">
        <f t="shared" si="25"/>
        <v>0</v>
      </c>
      <c r="N131" s="12">
        <f t="shared" si="25"/>
        <v>236700</v>
      </c>
    </row>
    <row r="132" ht="29.25" customHeight="1"/>
    <row r="133" spans="1:14" ht="26.25">
      <c r="A133" s="28" t="s">
        <v>104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26.25" customHeight="1">
      <c r="A134" s="8"/>
      <c r="B134" s="15" t="s">
        <v>24</v>
      </c>
      <c r="C134" s="15" t="s">
        <v>25</v>
      </c>
      <c r="D134" s="15" t="s">
        <v>26</v>
      </c>
      <c r="E134" s="15" t="s">
        <v>27</v>
      </c>
      <c r="F134" s="15" t="s">
        <v>28</v>
      </c>
      <c r="G134" s="15" t="s">
        <v>29</v>
      </c>
      <c r="H134" s="15" t="s">
        <v>31</v>
      </c>
      <c r="I134" s="15" t="s">
        <v>32</v>
      </c>
      <c r="J134" s="15" t="s">
        <v>33</v>
      </c>
      <c r="K134" s="15" t="s">
        <v>34</v>
      </c>
      <c r="L134" s="15" t="s">
        <v>35</v>
      </c>
      <c r="M134" s="15" t="s">
        <v>36</v>
      </c>
      <c r="N134" s="16" t="s">
        <v>19</v>
      </c>
    </row>
    <row r="135" spans="1:14" ht="18">
      <c r="A135" s="11" t="s">
        <v>85</v>
      </c>
      <c r="B135" s="12">
        <f aca="true" t="shared" si="26" ref="B135:N135">SUM(B136:B136)</f>
        <v>0</v>
      </c>
      <c r="C135" s="12">
        <f t="shared" si="26"/>
        <v>0</v>
      </c>
      <c r="D135" s="12">
        <f t="shared" si="26"/>
        <v>0</v>
      </c>
      <c r="E135" s="12">
        <f t="shared" si="26"/>
        <v>0</v>
      </c>
      <c r="F135" s="12">
        <f t="shared" si="26"/>
        <v>0</v>
      </c>
      <c r="G135" s="12">
        <f t="shared" si="26"/>
        <v>0</v>
      </c>
      <c r="H135" s="12">
        <f t="shared" si="26"/>
        <v>0</v>
      </c>
      <c r="I135" s="12">
        <f t="shared" si="26"/>
        <v>0</v>
      </c>
      <c r="J135" s="12">
        <f t="shared" si="26"/>
        <v>84000</v>
      </c>
      <c r="K135" s="12">
        <f t="shared" si="26"/>
        <v>0</v>
      </c>
      <c r="L135" s="12">
        <f t="shared" si="26"/>
        <v>0</v>
      </c>
      <c r="M135" s="12">
        <f t="shared" si="26"/>
        <v>0</v>
      </c>
      <c r="N135" s="12">
        <f t="shared" si="26"/>
        <v>84000</v>
      </c>
    </row>
    <row r="136" spans="1:14" ht="18">
      <c r="A136" s="9" t="s">
        <v>98</v>
      </c>
      <c r="B136" s="10"/>
      <c r="C136" s="10"/>
      <c r="D136" s="10"/>
      <c r="E136" s="10"/>
      <c r="F136" s="10"/>
      <c r="G136" s="10"/>
      <c r="H136" s="10"/>
      <c r="I136" s="10"/>
      <c r="J136" s="10">
        <v>84000</v>
      </c>
      <c r="K136" s="10"/>
      <c r="L136" s="10"/>
      <c r="M136" s="10"/>
      <c r="N136" s="17">
        <f>SUM(B136:M136)</f>
        <v>84000</v>
      </c>
    </row>
    <row r="137" spans="1:14" ht="30" customHeight="1">
      <c r="A137" s="13" t="s">
        <v>0</v>
      </c>
      <c r="B137" s="12">
        <f>B135</f>
        <v>0</v>
      </c>
      <c r="C137" s="12">
        <f aca="true" t="shared" si="27" ref="C137:N137">C135</f>
        <v>0</v>
      </c>
      <c r="D137" s="12">
        <f t="shared" si="27"/>
        <v>0</v>
      </c>
      <c r="E137" s="12">
        <f t="shared" si="27"/>
        <v>0</v>
      </c>
      <c r="F137" s="12">
        <f t="shared" si="27"/>
        <v>0</v>
      </c>
      <c r="G137" s="12">
        <f t="shared" si="27"/>
        <v>0</v>
      </c>
      <c r="H137" s="12">
        <f t="shared" si="27"/>
        <v>0</v>
      </c>
      <c r="I137" s="12">
        <f t="shared" si="27"/>
        <v>0</v>
      </c>
      <c r="J137" s="12">
        <f t="shared" si="27"/>
        <v>84000</v>
      </c>
      <c r="K137" s="12">
        <f t="shared" si="27"/>
        <v>0</v>
      </c>
      <c r="L137" s="12">
        <f t="shared" si="27"/>
        <v>0</v>
      </c>
      <c r="M137" s="12">
        <f t="shared" si="27"/>
        <v>0</v>
      </c>
      <c r="N137" s="12">
        <f t="shared" si="27"/>
        <v>84000</v>
      </c>
    </row>
    <row r="139" ht="30" customHeight="1">
      <c r="N139" s="29">
        <f>N92+N110+N116+N125+N131+N137</f>
        <v>5349749</v>
      </c>
    </row>
    <row r="140" spans="2:6" ht="23.25">
      <c r="B140" s="26" t="s">
        <v>102</v>
      </c>
      <c r="C140" s="27"/>
      <c r="D140" s="27"/>
      <c r="E140" s="25" t="s">
        <v>99</v>
      </c>
      <c r="F140" s="25"/>
    </row>
    <row r="141" spans="2:6" ht="23.25">
      <c r="B141" s="25"/>
      <c r="C141" s="25"/>
      <c r="D141" s="25"/>
      <c r="E141" s="25"/>
      <c r="F141" s="25"/>
    </row>
    <row r="142" spans="2:6" ht="23.25">
      <c r="B142" s="26" t="s">
        <v>100</v>
      </c>
      <c r="C142" s="27"/>
      <c r="D142" s="27"/>
      <c r="E142" s="25" t="s">
        <v>101</v>
      </c>
      <c r="F142" s="25"/>
    </row>
  </sheetData>
  <sheetProtection/>
  <mergeCells count="9">
    <mergeCell ref="A118:N118"/>
    <mergeCell ref="A1:N1"/>
    <mergeCell ref="A2:N2"/>
    <mergeCell ref="A94:N94"/>
    <mergeCell ref="A112:N112"/>
    <mergeCell ref="B140:D140"/>
    <mergeCell ref="B142:D142"/>
    <mergeCell ref="A127:N127"/>
    <mergeCell ref="A133:N133"/>
  </mergeCells>
  <printOptions/>
  <pageMargins left="0.31496062992125984" right="0" top="0.3937007874015748" bottom="0.11811023622047245" header="0.5118110236220472" footer="0.11811023622047245"/>
  <pageSetup horizontalDpi="600" verticalDpi="600" orientation="landscape" paperSize="9" scale="40" r:id="rId1"/>
  <rowBreaks count="1" manualBreakCount="1">
    <brk id="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ира</cp:lastModifiedBy>
  <cp:lastPrinted>2018-12-03T11:52:33Z</cp:lastPrinted>
  <dcterms:created xsi:type="dcterms:W3CDTF">1996-10-08T23:32:33Z</dcterms:created>
  <dcterms:modified xsi:type="dcterms:W3CDTF">2019-02-19T12:19:23Z</dcterms:modified>
  <cp:category/>
  <cp:version/>
  <cp:contentType/>
  <cp:contentStatus/>
</cp:coreProperties>
</file>