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  <sheet name="Лист1" sheetId="2" r:id="rId2"/>
  </sheets>
  <definedNames>
    <definedName name="_xlnm.Print_Area" localSheetId="0">'школы '!$A$1:$N$169</definedName>
  </definedNames>
  <calcPr fullCalcOnLoad="1"/>
</workbook>
</file>

<file path=xl/sharedStrings.xml><?xml version="1.0" encoding="utf-8"?>
<sst xmlns="http://schemas.openxmlformats.org/spreadsheetml/2006/main" count="184" uniqueCount="126">
  <si>
    <t>ВСЕГО</t>
  </si>
  <si>
    <t>212 в т.ч.</t>
  </si>
  <si>
    <t>командировочные расходы</t>
  </si>
  <si>
    <t>электроэнергия</t>
  </si>
  <si>
    <t>вода</t>
  </si>
  <si>
    <t>дератизация</t>
  </si>
  <si>
    <t>ПТО газ.оборудования</t>
  </si>
  <si>
    <t>медосмотр сотрудников</t>
  </si>
  <si>
    <t>подписка</t>
  </si>
  <si>
    <t>изготовл.псд</t>
  </si>
  <si>
    <t>наценка на продукты питания</t>
  </si>
  <si>
    <t>земельный налог</t>
  </si>
  <si>
    <t>питание ДОУ</t>
  </si>
  <si>
    <t>установка и монтаж АПС</t>
  </si>
  <si>
    <t>участие в конкурсах</t>
  </si>
  <si>
    <t>установка элсчетчика</t>
  </si>
  <si>
    <t>тех.инвентаризация</t>
  </si>
  <si>
    <t>сетр.ключей подписей</t>
  </si>
  <si>
    <t>изготов.планов эвакуации</t>
  </si>
  <si>
    <t>итого</t>
  </si>
  <si>
    <t>КАССА</t>
  </si>
  <si>
    <t>приобретение прграммы по заполнению аттестатов</t>
  </si>
  <si>
    <t>МБДОУ  детский  сад  "Теремок"</t>
  </si>
  <si>
    <t>тепловая энергия</t>
  </si>
  <si>
    <t>январь</t>
  </si>
  <si>
    <t>февраль</t>
  </si>
  <si>
    <t>март</t>
  </si>
  <si>
    <t>апрель</t>
  </si>
  <si>
    <t>май</t>
  </si>
  <si>
    <t>июнь</t>
  </si>
  <si>
    <t>налог на имущество</t>
  </si>
  <si>
    <t>июль</t>
  </si>
  <si>
    <t>август</t>
  </si>
  <si>
    <t>сентябрь</t>
  </si>
  <si>
    <t>октябрь</t>
  </si>
  <si>
    <t>ноябрь</t>
  </si>
  <si>
    <t>декабрь</t>
  </si>
  <si>
    <t>поверка средств защиты электрика</t>
  </si>
  <si>
    <t>обучение тепловика</t>
  </si>
  <si>
    <t>гидрав испытания системы отопления</t>
  </si>
  <si>
    <t xml:space="preserve">тех.обсл. ПС </t>
  </si>
  <si>
    <t>канцелярские товары, бумага</t>
  </si>
  <si>
    <t>обработка от клещей</t>
  </si>
  <si>
    <t>охранные услуги</t>
  </si>
  <si>
    <t>услуги связи</t>
  </si>
  <si>
    <t>интернет</t>
  </si>
  <si>
    <t>обучение электрика</t>
  </si>
  <si>
    <t>антивирусник</t>
  </si>
  <si>
    <t>борьба с летней мухой</t>
  </si>
  <si>
    <t>гарантированная часть</t>
  </si>
  <si>
    <t>премия</t>
  </si>
  <si>
    <t>персональный коэффициент</t>
  </si>
  <si>
    <t>надбавка за результативность</t>
  </si>
  <si>
    <t>профиспытание электрооборудования</t>
  </si>
  <si>
    <t>строительные материалы</t>
  </si>
  <si>
    <t>заправка картриджей</t>
  </si>
  <si>
    <t>изготовление ЭЦП Контур</t>
  </si>
  <si>
    <t>дезсредство</t>
  </si>
  <si>
    <t>электротовары (лампы, кабель)</t>
  </si>
  <si>
    <t xml:space="preserve">игрушки (семейная группа) </t>
  </si>
  <si>
    <t>тех обсл системы видеонаблюдения</t>
  </si>
  <si>
    <t>обучение по первой помощи</t>
  </si>
  <si>
    <t>обслуживание сайта</t>
  </si>
  <si>
    <t>прграмма 1С</t>
  </si>
  <si>
    <t>ИТС прграммы 1С</t>
  </si>
  <si>
    <t>прграмма Парус</t>
  </si>
  <si>
    <t>прграмма Контур</t>
  </si>
  <si>
    <t>ИТС прграммы Парус</t>
  </si>
  <si>
    <t>моющие средства</t>
  </si>
  <si>
    <t>хоз товары</t>
  </si>
  <si>
    <t>гигиеническое обучение</t>
  </si>
  <si>
    <t>ТО счетчика тепловой энергии</t>
  </si>
  <si>
    <t>вывоз ТКО</t>
  </si>
  <si>
    <t>вывоз ТБО</t>
  </si>
  <si>
    <t>вывоз ЖБО</t>
  </si>
  <si>
    <t>услуги междугородной связи</t>
  </si>
  <si>
    <t>огнезащ обработка</t>
  </si>
  <si>
    <t>поверка весов</t>
  </si>
  <si>
    <t>обучение профстандарт</t>
  </si>
  <si>
    <t>мнемосхема</t>
  </si>
  <si>
    <t>обучение по охране труда</t>
  </si>
  <si>
    <t>триммер бензиновый</t>
  </si>
  <si>
    <t>пылесос</t>
  </si>
  <si>
    <t>архивный шкаф</t>
  </si>
  <si>
    <t>электромясорубка</t>
  </si>
  <si>
    <t>компьютер</t>
  </si>
  <si>
    <t>МФУ</t>
  </si>
  <si>
    <t>роутер</t>
  </si>
  <si>
    <t>смесители</t>
  </si>
  <si>
    <t>Информация о расходовании средств местного бюджета за  2019 год</t>
  </si>
  <si>
    <t>материальная помощь</t>
  </si>
  <si>
    <t>суточные</t>
  </si>
  <si>
    <t>222 в т.ч.</t>
  </si>
  <si>
    <t>мед. осмотр пед. работников</t>
  </si>
  <si>
    <t>повышение квалификации руководителя</t>
  </si>
  <si>
    <t>повышение квалификации воспитателей</t>
  </si>
  <si>
    <t>ноутбуки</t>
  </si>
  <si>
    <t>цветной принтер</t>
  </si>
  <si>
    <t>набор мягких модулей</t>
  </si>
  <si>
    <t>уличное игровое оборудование</t>
  </si>
  <si>
    <t>новогодние костюмы</t>
  </si>
  <si>
    <t>муз. центр</t>
  </si>
  <si>
    <t>мультимедийный проектор</t>
  </si>
  <si>
    <t>проекционный экран</t>
  </si>
  <si>
    <t xml:space="preserve">игрушки </t>
  </si>
  <si>
    <t>канц. товары</t>
  </si>
  <si>
    <t>Информация о расходовании средств субвенции за 2019 год</t>
  </si>
  <si>
    <t>213 начисления на оплату труда</t>
  </si>
  <si>
    <t>211 оплата труда</t>
  </si>
  <si>
    <t>221 услуги связи</t>
  </si>
  <si>
    <t>223 коммунальные услуги</t>
  </si>
  <si>
    <t>225 услуги по содержанию имущества</t>
  </si>
  <si>
    <t>226 прочие услуги</t>
  </si>
  <si>
    <t>290 прочие расходы</t>
  </si>
  <si>
    <t>310 основнын средства</t>
  </si>
  <si>
    <t>340 материальные запасы</t>
  </si>
  <si>
    <t>продукты питания</t>
  </si>
  <si>
    <t>Информация о расходовании средств родительской платы за  2019 год</t>
  </si>
  <si>
    <t>пени</t>
  </si>
  <si>
    <t>налог на прибыль</t>
  </si>
  <si>
    <t>канцтовары</t>
  </si>
  <si>
    <t>Информация о расходовании средств от аренды помещений за 2019 год</t>
  </si>
  <si>
    <t>И.П.Иващенко</t>
  </si>
  <si>
    <t>Главный бухгалтер  ________________</t>
  </si>
  <si>
    <t>Л.Н.Череватенко</t>
  </si>
  <si>
    <t>Заведующий             ________________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</si>
</sst>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0_р_.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5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165" fontId="5" fillId="0" borderId="0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 wrapText="1"/>
    </xf>
    <xf numFmtId="165" fontId="5" fillId="0" borderId="11" xfId="0" applyNumberFormat="1" applyFont="1" applyFill="1" applyBorder="1" applyAlignment="1">
      <alignment horizontal="right" wrapText="1"/>
    </xf>
    <xf numFmtId="166" fontId="5" fillId="0" borderId="11" xfId="0" applyNumberFormat="1" applyFont="1" applyFill="1" applyBorder="1" applyAlignment="1">
      <alignment/>
    </xf>
    <xf numFmtId="165" fontId="4" fillId="4" borderId="11" xfId="0" applyNumberFormat="1" applyFont="1" applyFill="1" applyBorder="1" applyAlignment="1">
      <alignment horizontal="left" wrapText="1"/>
    </xf>
    <xf numFmtId="166" fontId="4" fillId="4" borderId="11" xfId="0" applyNumberFormat="1" applyFont="1" applyFill="1" applyBorder="1" applyAlignment="1">
      <alignment/>
    </xf>
    <xf numFmtId="165" fontId="4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6" fontId="4" fillId="4" borderId="11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166" fontId="4" fillId="4" borderId="11" xfId="0" applyNumberFormat="1" applyFont="1" applyFill="1" applyBorder="1" applyAlignment="1">
      <alignment horizontal="right" wrapText="1"/>
    </xf>
    <xf numFmtId="166" fontId="4" fillId="0" borderId="11" xfId="0" applyNumberFormat="1" applyFont="1" applyFill="1" applyBorder="1" applyAlignment="1">
      <alignment horizontal="right" wrapText="1"/>
    </xf>
    <xf numFmtId="166" fontId="4" fillId="4" borderId="11" xfId="0" applyNumberFormat="1" applyFont="1" applyFill="1" applyBorder="1" applyAlignment="1">
      <alignment horizontal="right"/>
    </xf>
    <xf numFmtId="166" fontId="5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6" fontId="4" fillId="0" borderId="11" xfId="0" applyNumberFormat="1" applyFont="1" applyFill="1" applyBorder="1" applyAlignment="1">
      <alignment wrapText="1"/>
    </xf>
    <xf numFmtId="166" fontId="5" fillId="0" borderId="11" xfId="0" applyNumberFormat="1" applyFont="1" applyFill="1" applyBorder="1" applyAlignment="1">
      <alignment horizontal="right" wrapText="1"/>
    </xf>
    <xf numFmtId="2" fontId="4" fillId="4" borderId="11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 wrapText="1"/>
    </xf>
    <xf numFmtId="165" fontId="24" fillId="0" borderId="0" xfId="0" applyNumberFormat="1" applyFont="1" applyFill="1" applyBorder="1" applyAlignment="1">
      <alignment wrapText="1"/>
    </xf>
    <xf numFmtId="164" fontId="24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8"/>
  <sheetViews>
    <sheetView tabSelected="1" view="pageBreakPreview" zoomScale="55" zoomScaleNormal="50" zoomScaleSheetLayoutView="55" zoomScalePageLayoutView="0" workbookViewId="0" topLeftCell="A1">
      <selection activeCell="B163" sqref="B163"/>
    </sheetView>
  </sheetViews>
  <sheetFormatPr defaultColWidth="9.140625" defaultRowHeight="12.75"/>
  <cols>
    <col min="1" max="1" width="59.8515625" style="7" customWidth="1"/>
    <col min="2" max="2" width="23.421875" style="3" customWidth="1"/>
    <col min="3" max="3" width="23.7109375" style="3" customWidth="1"/>
    <col min="4" max="13" width="23.140625" style="3" customWidth="1"/>
    <col min="14" max="14" width="21.00390625" style="3" customWidth="1"/>
    <col min="15" max="16384" width="9.140625" style="2" customWidth="1"/>
  </cols>
  <sheetData>
    <row r="1" spans="1:14" ht="62.25" customHeight="1">
      <c r="A1" s="30" t="s">
        <v>89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4.75" customHeight="1">
      <c r="A2" s="28"/>
      <c r="B2" s="29"/>
      <c r="C2" s="18"/>
      <c r="D2" s="18"/>
      <c r="E2" s="18"/>
      <c r="F2" s="24"/>
      <c r="G2" s="24" t="s">
        <v>22</v>
      </c>
      <c r="H2" s="24"/>
      <c r="I2" s="18"/>
      <c r="J2" s="18"/>
      <c r="K2" s="18"/>
      <c r="L2" s="18"/>
      <c r="M2" s="18"/>
      <c r="N2" s="18"/>
    </row>
    <row r="3" spans="1:22" s="4" customFormat="1" ht="60" customHeight="1">
      <c r="A3" s="8"/>
      <c r="B3" s="15" t="s">
        <v>24</v>
      </c>
      <c r="C3" s="15" t="s">
        <v>25</v>
      </c>
      <c r="D3" s="15" t="s">
        <v>26</v>
      </c>
      <c r="E3" s="15" t="s">
        <v>27</v>
      </c>
      <c r="F3" s="15" t="s">
        <v>28</v>
      </c>
      <c r="G3" s="15" t="s">
        <v>29</v>
      </c>
      <c r="H3" s="15" t="s">
        <v>31</v>
      </c>
      <c r="I3" s="15" t="s">
        <v>32</v>
      </c>
      <c r="J3" s="15" t="s">
        <v>33</v>
      </c>
      <c r="K3" s="15" t="s">
        <v>34</v>
      </c>
      <c r="L3" s="15" t="s">
        <v>35</v>
      </c>
      <c r="M3" s="15" t="s">
        <v>36</v>
      </c>
      <c r="N3" s="16" t="s">
        <v>19</v>
      </c>
      <c r="O3" s="5"/>
      <c r="P3" s="5"/>
      <c r="Q3" s="5"/>
      <c r="R3" s="5"/>
      <c r="S3" s="5"/>
      <c r="T3" s="5"/>
      <c r="U3" s="5"/>
      <c r="V3" s="5"/>
    </row>
    <row r="4" spans="1:22" s="14" customFormat="1" ht="23.25" customHeight="1">
      <c r="A4" s="11" t="s">
        <v>108</v>
      </c>
      <c r="B4" s="19">
        <f aca="true" t="shared" si="0" ref="B4:M4">B5+B6+B7+B8+B9</f>
        <v>44700</v>
      </c>
      <c r="C4" s="19">
        <f t="shared" si="0"/>
        <v>124137.76</v>
      </c>
      <c r="D4" s="19">
        <f t="shared" si="0"/>
        <v>117320.62</v>
      </c>
      <c r="E4" s="19">
        <f t="shared" si="0"/>
        <v>115174.59</v>
      </c>
      <c r="F4" s="19">
        <f t="shared" si="0"/>
        <v>133156.17</v>
      </c>
      <c r="G4" s="19">
        <f t="shared" si="0"/>
        <v>132787.12</v>
      </c>
      <c r="H4" s="19">
        <f t="shared" si="0"/>
        <v>165212.74</v>
      </c>
      <c r="I4" s="19">
        <f t="shared" si="0"/>
        <v>116932.88</v>
      </c>
      <c r="J4" s="19">
        <f t="shared" si="0"/>
        <v>104674.12</v>
      </c>
      <c r="K4" s="19">
        <f t="shared" si="0"/>
        <v>121272.06</v>
      </c>
      <c r="L4" s="19">
        <f t="shared" si="0"/>
        <v>139693.94</v>
      </c>
      <c r="M4" s="19">
        <f t="shared" si="0"/>
        <v>208670.31</v>
      </c>
      <c r="N4" s="17">
        <f aca="true" t="shared" si="1" ref="N4:N16">SUM(B4:M4)</f>
        <v>1523732.31</v>
      </c>
      <c r="O4" s="1"/>
      <c r="P4" s="1"/>
      <c r="Q4" s="1"/>
      <c r="R4" s="1"/>
      <c r="S4" s="1"/>
      <c r="T4" s="1"/>
      <c r="U4" s="1"/>
      <c r="V4" s="1"/>
    </row>
    <row r="5" spans="1:22" s="14" customFormat="1" ht="18">
      <c r="A5" s="9" t="s">
        <v>49</v>
      </c>
      <c r="B5" s="26">
        <v>44700</v>
      </c>
      <c r="C5" s="26">
        <v>124137.76</v>
      </c>
      <c r="D5" s="26">
        <v>117320.62</v>
      </c>
      <c r="E5" s="26">
        <v>115174.59</v>
      </c>
      <c r="F5" s="26">
        <v>133156.17</v>
      </c>
      <c r="G5" s="26">
        <v>132787.12</v>
      </c>
      <c r="H5" s="26">
        <v>165212.74</v>
      </c>
      <c r="I5" s="26">
        <v>116932.88</v>
      </c>
      <c r="J5" s="26">
        <v>104674.12</v>
      </c>
      <c r="K5" s="26">
        <v>121272.06</v>
      </c>
      <c r="L5" s="26">
        <v>139693.94</v>
      </c>
      <c r="M5" s="26">
        <v>193670.31</v>
      </c>
      <c r="N5" s="25">
        <f t="shared" si="1"/>
        <v>1508732.31</v>
      </c>
      <c r="O5" s="1"/>
      <c r="P5" s="1"/>
      <c r="Q5" s="1"/>
      <c r="R5" s="1"/>
      <c r="S5" s="1"/>
      <c r="T5" s="1"/>
      <c r="U5" s="1"/>
      <c r="V5" s="1"/>
    </row>
    <row r="6" spans="1:22" s="14" customFormat="1" ht="18">
      <c r="A6" s="9" t="s">
        <v>50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>
        <v>15000</v>
      </c>
      <c r="N6" s="25">
        <f t="shared" si="1"/>
        <v>15000</v>
      </c>
      <c r="O6" s="1"/>
      <c r="P6" s="1"/>
      <c r="Q6" s="1"/>
      <c r="R6" s="1"/>
      <c r="S6" s="1"/>
      <c r="T6" s="1"/>
      <c r="U6" s="1"/>
      <c r="V6" s="1"/>
    </row>
    <row r="7" spans="1:22" s="14" customFormat="1" ht="18">
      <c r="A7" s="9" t="s">
        <v>51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5">
        <f t="shared" si="1"/>
        <v>0</v>
      </c>
      <c r="O7" s="1"/>
      <c r="P7" s="1"/>
      <c r="Q7" s="1"/>
      <c r="R7" s="1"/>
      <c r="S7" s="1"/>
      <c r="T7" s="1"/>
      <c r="U7" s="1"/>
      <c r="V7" s="1"/>
    </row>
    <row r="8" spans="1:22" s="14" customFormat="1" ht="18">
      <c r="A8" s="9" t="s">
        <v>52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5">
        <f t="shared" si="1"/>
        <v>0</v>
      </c>
      <c r="O8" s="1"/>
      <c r="P8" s="1"/>
      <c r="Q8" s="1"/>
      <c r="R8" s="1"/>
      <c r="S8" s="1"/>
      <c r="T8" s="1"/>
      <c r="U8" s="1"/>
      <c r="V8" s="1"/>
    </row>
    <row r="9" spans="1:22" s="14" customFormat="1" ht="18">
      <c r="A9" s="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5">
        <f t="shared" si="1"/>
        <v>0</v>
      </c>
      <c r="O9" s="1"/>
      <c r="P9" s="1"/>
      <c r="Q9" s="1"/>
      <c r="R9" s="1"/>
      <c r="S9" s="1"/>
      <c r="T9" s="1"/>
      <c r="U9" s="1"/>
      <c r="V9" s="1"/>
    </row>
    <row r="10" spans="1:22" s="14" customFormat="1" ht="18">
      <c r="A10" s="11">
        <v>212</v>
      </c>
      <c r="B10" s="21">
        <f>B11</f>
        <v>0</v>
      </c>
      <c r="C10" s="21">
        <f aca="true" t="shared" si="2" ref="C10:M10">C11</f>
        <v>0</v>
      </c>
      <c r="D10" s="21">
        <f t="shared" si="2"/>
        <v>0</v>
      </c>
      <c r="E10" s="21">
        <f t="shared" si="2"/>
        <v>0</v>
      </c>
      <c r="F10" s="21">
        <f t="shared" si="2"/>
        <v>0</v>
      </c>
      <c r="G10" s="21">
        <f t="shared" si="2"/>
        <v>0</v>
      </c>
      <c r="H10" s="21">
        <f t="shared" si="2"/>
        <v>0</v>
      </c>
      <c r="I10" s="21">
        <f t="shared" si="2"/>
        <v>0</v>
      </c>
      <c r="J10" s="21">
        <f t="shared" si="2"/>
        <v>0</v>
      </c>
      <c r="K10" s="21">
        <f t="shared" si="2"/>
        <v>0</v>
      </c>
      <c r="L10" s="21">
        <f t="shared" si="2"/>
        <v>0</v>
      </c>
      <c r="M10" s="21">
        <f t="shared" si="2"/>
        <v>0</v>
      </c>
      <c r="N10" s="17">
        <f t="shared" si="1"/>
        <v>0</v>
      </c>
      <c r="O10" s="1"/>
      <c r="P10" s="1"/>
      <c r="Q10" s="1"/>
      <c r="R10" s="1"/>
      <c r="S10" s="1"/>
      <c r="T10" s="1"/>
      <c r="U10" s="1"/>
      <c r="V10" s="1"/>
    </row>
    <row r="11" spans="1:22" ht="18">
      <c r="A11" s="9" t="s">
        <v>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5">
        <f t="shared" si="1"/>
        <v>0</v>
      </c>
      <c r="O11" s="1"/>
      <c r="P11" s="1"/>
      <c r="Q11" s="1"/>
      <c r="R11" s="1"/>
      <c r="S11" s="1"/>
      <c r="T11" s="1"/>
      <c r="U11" s="1"/>
      <c r="V11" s="1"/>
    </row>
    <row r="12" spans="1:22" s="14" customFormat="1" ht="23.25" customHeight="1">
      <c r="A12" s="11" t="s">
        <v>107</v>
      </c>
      <c r="B12" s="21">
        <v>36886</v>
      </c>
      <c r="C12" s="21">
        <v>39144</v>
      </c>
      <c r="D12" s="21">
        <v>35430</v>
      </c>
      <c r="E12" s="21">
        <v>36203</v>
      </c>
      <c r="F12" s="21">
        <v>36223</v>
      </c>
      <c r="G12" s="21">
        <v>57825</v>
      </c>
      <c r="H12" s="21">
        <v>19800</v>
      </c>
      <c r="I12" s="21">
        <v>48067</v>
      </c>
      <c r="J12" s="21">
        <v>52326</v>
      </c>
      <c r="K12" s="21">
        <v>18727</v>
      </c>
      <c r="L12" s="21">
        <v>35307</v>
      </c>
      <c r="M12" s="21">
        <v>82429.69</v>
      </c>
      <c r="N12" s="17">
        <f t="shared" si="1"/>
        <v>498367.69</v>
      </c>
      <c r="O12" s="23"/>
      <c r="P12" s="1"/>
      <c r="Q12" s="1"/>
      <c r="R12" s="1"/>
      <c r="S12" s="1"/>
      <c r="T12" s="1"/>
      <c r="U12" s="1"/>
      <c r="V12" s="1"/>
    </row>
    <row r="13" spans="1:22" s="14" customFormat="1" ht="21.75" customHeight="1">
      <c r="A13" s="11" t="s">
        <v>109</v>
      </c>
      <c r="B13" s="21">
        <f>B14+B15+B16</f>
        <v>37.76</v>
      </c>
      <c r="C13" s="21">
        <f aca="true" t="shared" si="3" ref="C13:M13">C14+C15+C16</f>
        <v>3690.8</v>
      </c>
      <c r="D13" s="21">
        <f t="shared" si="3"/>
        <v>4747.2</v>
      </c>
      <c r="E13" s="21">
        <f t="shared" si="3"/>
        <v>3652.4</v>
      </c>
      <c r="F13" s="21">
        <f t="shared" si="3"/>
        <v>3662</v>
      </c>
      <c r="G13" s="21">
        <f t="shared" si="3"/>
        <v>3719.6</v>
      </c>
      <c r="H13" s="21">
        <f t="shared" si="3"/>
        <v>3739.46</v>
      </c>
      <c r="I13" s="21">
        <f t="shared" si="3"/>
        <v>3792.54</v>
      </c>
      <c r="J13" s="21">
        <f t="shared" si="3"/>
        <v>3701.31</v>
      </c>
      <c r="K13" s="21">
        <f t="shared" si="3"/>
        <v>3714.8</v>
      </c>
      <c r="L13" s="21">
        <f t="shared" si="3"/>
        <v>2685.5800000000004</v>
      </c>
      <c r="M13" s="21">
        <f t="shared" si="3"/>
        <v>7386.4</v>
      </c>
      <c r="N13" s="17">
        <f t="shared" si="1"/>
        <v>44529.850000000006</v>
      </c>
      <c r="O13" s="23"/>
      <c r="P13" s="1"/>
      <c r="Q13" s="1"/>
      <c r="R13" s="1"/>
      <c r="S13" s="1"/>
      <c r="T13" s="1"/>
      <c r="U13" s="1"/>
      <c r="V13" s="1"/>
    </row>
    <row r="14" spans="1:22" s="14" customFormat="1" ht="18">
      <c r="A14" s="9" t="s">
        <v>44</v>
      </c>
      <c r="B14" s="22">
        <v>37.76</v>
      </c>
      <c r="C14" s="22">
        <v>490.8</v>
      </c>
      <c r="D14" s="22">
        <v>907.2</v>
      </c>
      <c r="E14" s="22">
        <v>452.4</v>
      </c>
      <c r="F14" s="22">
        <v>462</v>
      </c>
      <c r="G14" s="22">
        <v>519.6</v>
      </c>
      <c r="H14" s="22">
        <v>500.4</v>
      </c>
      <c r="I14" s="22">
        <v>587.38</v>
      </c>
      <c r="J14" s="22">
        <v>501.31</v>
      </c>
      <c r="K14" s="22">
        <v>514.8</v>
      </c>
      <c r="L14" s="22">
        <v>28.8</v>
      </c>
      <c r="M14" s="22">
        <v>986.4</v>
      </c>
      <c r="N14" s="25">
        <f t="shared" si="1"/>
        <v>5988.85</v>
      </c>
      <c r="O14" s="23"/>
      <c r="P14" s="1"/>
      <c r="Q14" s="1"/>
      <c r="R14" s="1"/>
      <c r="S14" s="1"/>
      <c r="T14" s="1"/>
      <c r="U14" s="1"/>
      <c r="V14" s="1"/>
    </row>
    <row r="15" spans="1:22" s="14" customFormat="1" ht="18">
      <c r="A15" s="9" t="s">
        <v>75</v>
      </c>
      <c r="B15" s="22"/>
      <c r="C15" s="22"/>
      <c r="D15" s="22"/>
      <c r="E15" s="22"/>
      <c r="F15" s="22"/>
      <c r="G15" s="22"/>
      <c r="H15" s="22">
        <v>39.06</v>
      </c>
      <c r="I15" s="22">
        <v>5.16</v>
      </c>
      <c r="J15" s="22"/>
      <c r="K15" s="22"/>
      <c r="L15" s="22"/>
      <c r="M15" s="22"/>
      <c r="N15" s="25">
        <f t="shared" si="1"/>
        <v>44.22</v>
      </c>
      <c r="O15" s="23"/>
      <c r="P15" s="1"/>
      <c r="Q15" s="1"/>
      <c r="R15" s="1"/>
      <c r="S15" s="1"/>
      <c r="T15" s="1"/>
      <c r="U15" s="1"/>
      <c r="V15" s="1"/>
    </row>
    <row r="16" spans="1:22" s="14" customFormat="1" ht="18">
      <c r="A16" s="9" t="s">
        <v>45</v>
      </c>
      <c r="B16" s="22"/>
      <c r="C16" s="22">
        <v>3200</v>
      </c>
      <c r="D16" s="22">
        <v>3840</v>
      </c>
      <c r="E16" s="22">
        <v>3200</v>
      </c>
      <c r="F16" s="22">
        <v>3200</v>
      </c>
      <c r="G16" s="22">
        <v>3200</v>
      </c>
      <c r="H16" s="22">
        <v>3200</v>
      </c>
      <c r="I16" s="22">
        <v>3200</v>
      </c>
      <c r="J16" s="22">
        <v>3200</v>
      </c>
      <c r="K16" s="22">
        <v>3200</v>
      </c>
      <c r="L16" s="22">
        <v>2656.78</v>
      </c>
      <c r="M16" s="22">
        <v>6400</v>
      </c>
      <c r="N16" s="25">
        <f t="shared" si="1"/>
        <v>38496.78</v>
      </c>
      <c r="O16" s="23"/>
      <c r="P16" s="1"/>
      <c r="Q16" s="1"/>
      <c r="R16" s="1"/>
      <c r="S16" s="1"/>
      <c r="T16" s="1"/>
      <c r="U16" s="1"/>
      <c r="V16" s="1"/>
    </row>
    <row r="17" spans="1:22" s="14" customFormat="1" ht="24" customHeight="1">
      <c r="A17" s="13" t="s">
        <v>110</v>
      </c>
      <c r="B17" s="21">
        <f>SUM(B18:B22)</f>
        <v>7770.1</v>
      </c>
      <c r="C17" s="21">
        <f aca="true" t="shared" si="4" ref="C17:N17">SUM(C18:C22)</f>
        <v>68357.48999999999</v>
      </c>
      <c r="D17" s="21">
        <f t="shared" si="4"/>
        <v>92758.33</v>
      </c>
      <c r="E17" s="21">
        <f t="shared" si="4"/>
        <v>81845.88</v>
      </c>
      <c r="F17" s="21">
        <f t="shared" si="4"/>
        <v>55257.10999999999</v>
      </c>
      <c r="G17" s="21">
        <f t="shared" si="4"/>
        <v>11668.419999999998</v>
      </c>
      <c r="H17" s="21">
        <f t="shared" si="4"/>
        <v>14870.219999999998</v>
      </c>
      <c r="I17" s="21">
        <f t="shared" si="4"/>
        <v>8452.97</v>
      </c>
      <c r="J17" s="21">
        <f t="shared" si="4"/>
        <v>19515.75</v>
      </c>
      <c r="K17" s="21">
        <f t="shared" si="4"/>
        <v>13525.03</v>
      </c>
      <c r="L17" s="21">
        <f t="shared" si="4"/>
        <v>39131.24999999999</v>
      </c>
      <c r="M17" s="21">
        <f t="shared" si="4"/>
        <v>192841.71000000002</v>
      </c>
      <c r="N17" s="21">
        <f t="shared" si="4"/>
        <v>605994.26</v>
      </c>
      <c r="O17" s="23"/>
      <c r="P17" s="1"/>
      <c r="Q17" s="1"/>
      <c r="R17" s="1"/>
      <c r="S17" s="1"/>
      <c r="T17" s="1"/>
      <c r="U17" s="1"/>
      <c r="V17" s="1"/>
    </row>
    <row r="18" spans="1:22" ht="21" customHeight="1">
      <c r="A18" s="9" t="s">
        <v>3</v>
      </c>
      <c r="B18" s="22">
        <v>7770.1</v>
      </c>
      <c r="C18" s="22">
        <v>5311.75</v>
      </c>
      <c r="D18" s="22">
        <v>9095.25</v>
      </c>
      <c r="E18" s="22">
        <v>17117.57</v>
      </c>
      <c r="F18" s="22">
        <v>15840.61</v>
      </c>
      <c r="G18" s="22">
        <v>10661.75</v>
      </c>
      <c r="H18" s="22">
        <v>13740.88</v>
      </c>
      <c r="I18" s="22">
        <v>7757.64</v>
      </c>
      <c r="J18" s="22">
        <v>18529.72</v>
      </c>
      <c r="K18" s="22">
        <v>12408.44</v>
      </c>
      <c r="L18" s="22">
        <v>8409.08</v>
      </c>
      <c r="M18" s="22">
        <v>21396.65</v>
      </c>
      <c r="N18" s="25">
        <f>SUM(B18:M18)</f>
        <v>148039.44</v>
      </c>
      <c r="O18" s="23"/>
      <c r="P18" s="1"/>
      <c r="Q18" s="1"/>
      <c r="R18" s="1"/>
      <c r="S18" s="1"/>
      <c r="T18" s="1"/>
      <c r="U18" s="1"/>
      <c r="V18" s="1"/>
    </row>
    <row r="19" spans="1:22" ht="21" customHeight="1">
      <c r="A19" s="9" t="s">
        <v>23</v>
      </c>
      <c r="B19" s="22"/>
      <c r="C19" s="22">
        <v>62963.96</v>
      </c>
      <c r="D19" s="22">
        <v>82967.95</v>
      </c>
      <c r="E19" s="22">
        <v>62337.23</v>
      </c>
      <c r="F19" s="22">
        <v>37025.7</v>
      </c>
      <c r="G19" s="22"/>
      <c r="H19" s="22"/>
      <c r="I19" s="22"/>
      <c r="J19" s="22"/>
      <c r="K19" s="22"/>
      <c r="L19" s="22">
        <v>29692.62</v>
      </c>
      <c r="M19" s="22">
        <v>169211.88</v>
      </c>
      <c r="N19" s="25">
        <f aca="true" t="shared" si="5" ref="N19:N49">SUM(B19:M19)</f>
        <v>444199.34</v>
      </c>
      <c r="O19" s="23"/>
      <c r="P19" s="1"/>
      <c r="Q19" s="1"/>
      <c r="R19" s="1"/>
      <c r="S19" s="1"/>
      <c r="T19" s="1"/>
      <c r="U19" s="1"/>
      <c r="V19" s="1"/>
    </row>
    <row r="20" spans="1:22" ht="21" customHeight="1">
      <c r="A20" s="9" t="s">
        <v>4</v>
      </c>
      <c r="B20" s="22"/>
      <c r="C20" s="22">
        <v>81.78</v>
      </c>
      <c r="D20" s="22">
        <v>695.13</v>
      </c>
      <c r="E20" s="22">
        <v>654.24</v>
      </c>
      <c r="F20" s="22">
        <v>1144.92</v>
      </c>
      <c r="G20" s="22">
        <v>572.46</v>
      </c>
      <c r="H20" s="22">
        <v>695.13</v>
      </c>
      <c r="I20" s="22">
        <v>261.12</v>
      </c>
      <c r="J20" s="22">
        <v>565.76</v>
      </c>
      <c r="K20" s="22">
        <v>696.32</v>
      </c>
      <c r="L20" s="22">
        <v>609.28</v>
      </c>
      <c r="M20" s="22">
        <v>1392.64</v>
      </c>
      <c r="N20" s="25">
        <f t="shared" si="5"/>
        <v>7368.780000000001</v>
      </c>
      <c r="O20" s="23"/>
      <c r="P20" s="1"/>
      <c r="Q20" s="1"/>
      <c r="R20" s="1"/>
      <c r="S20" s="1"/>
      <c r="T20" s="1"/>
      <c r="U20" s="1"/>
      <c r="V20" s="1"/>
    </row>
    <row r="21" spans="1:22" ht="21" customHeight="1">
      <c r="A21" s="9" t="s">
        <v>74</v>
      </c>
      <c r="B21" s="22"/>
      <c r="C21" s="22"/>
      <c r="D21" s="22"/>
      <c r="E21" s="22"/>
      <c r="F21" s="22">
        <v>1245.88</v>
      </c>
      <c r="G21" s="22"/>
      <c r="H21" s="22"/>
      <c r="I21" s="22"/>
      <c r="J21" s="22"/>
      <c r="K21" s="22"/>
      <c r="L21" s="22"/>
      <c r="M21" s="22"/>
      <c r="N21" s="25">
        <f t="shared" si="5"/>
        <v>1245.88</v>
      </c>
      <c r="O21" s="23"/>
      <c r="P21" s="1"/>
      <c r="Q21" s="1"/>
      <c r="R21" s="1"/>
      <c r="S21" s="1"/>
      <c r="T21" s="1"/>
      <c r="U21" s="1"/>
      <c r="V21" s="1"/>
    </row>
    <row r="22" spans="1:22" ht="21" customHeight="1">
      <c r="A22" s="9" t="s">
        <v>72</v>
      </c>
      <c r="B22" s="10"/>
      <c r="C22" s="10"/>
      <c r="D22" s="10"/>
      <c r="E22" s="10">
        <v>1736.84</v>
      </c>
      <c r="F22" s="10"/>
      <c r="G22" s="10">
        <v>434.21</v>
      </c>
      <c r="H22" s="10">
        <v>434.21</v>
      </c>
      <c r="I22" s="10">
        <v>434.21</v>
      </c>
      <c r="J22" s="10">
        <v>420.27</v>
      </c>
      <c r="K22" s="10">
        <v>420.27</v>
      </c>
      <c r="L22" s="10">
        <v>420.27</v>
      </c>
      <c r="M22" s="10">
        <v>840.54</v>
      </c>
      <c r="N22" s="25">
        <f t="shared" si="5"/>
        <v>5140.82</v>
      </c>
      <c r="O22" s="23"/>
      <c r="P22" s="1"/>
      <c r="Q22" s="1"/>
      <c r="R22" s="1"/>
      <c r="S22" s="1"/>
      <c r="T22" s="1"/>
      <c r="U22" s="1"/>
      <c r="V22" s="1"/>
    </row>
    <row r="23" spans="1:22" s="14" customFormat="1" ht="24" customHeight="1">
      <c r="A23" s="13" t="s">
        <v>111</v>
      </c>
      <c r="B23" s="12">
        <f>SUM(B24:B37)</f>
        <v>0</v>
      </c>
      <c r="C23" s="12">
        <f aca="true" t="shared" si="6" ref="C23:N23">SUM(C24:C37)</f>
        <v>3872</v>
      </c>
      <c r="D23" s="12">
        <f t="shared" si="6"/>
        <v>25132.620000000003</v>
      </c>
      <c r="E23" s="12">
        <f t="shared" si="6"/>
        <v>12212.18</v>
      </c>
      <c r="F23" s="12">
        <f t="shared" si="6"/>
        <v>13326.1</v>
      </c>
      <c r="G23" s="12">
        <f t="shared" si="6"/>
        <v>6260.1</v>
      </c>
      <c r="H23" s="12">
        <f t="shared" si="6"/>
        <v>51747.9</v>
      </c>
      <c r="I23" s="12">
        <f t="shared" si="6"/>
        <v>15954.1</v>
      </c>
      <c r="J23" s="12">
        <f t="shared" si="6"/>
        <v>9326.1</v>
      </c>
      <c r="K23" s="12">
        <f t="shared" si="6"/>
        <v>9326.1</v>
      </c>
      <c r="L23" s="12">
        <f t="shared" si="6"/>
        <v>13198.1</v>
      </c>
      <c r="M23" s="12">
        <f t="shared" si="6"/>
        <v>28542.2</v>
      </c>
      <c r="N23" s="12">
        <f t="shared" si="6"/>
        <v>188897.5</v>
      </c>
      <c r="O23" s="23"/>
      <c r="P23" s="1"/>
      <c r="Q23" s="1"/>
      <c r="R23" s="1"/>
      <c r="S23" s="1"/>
      <c r="T23" s="1"/>
      <c r="U23" s="1"/>
      <c r="V23" s="1"/>
    </row>
    <row r="24" spans="1:22" ht="20.25" customHeight="1">
      <c r="A24" s="9" t="s">
        <v>73</v>
      </c>
      <c r="B24" s="10"/>
      <c r="C24" s="10"/>
      <c r="D24" s="10">
        <v>868.42</v>
      </c>
      <c r="E24" s="10">
        <v>-868.42</v>
      </c>
      <c r="F24" s="10"/>
      <c r="G24" s="10"/>
      <c r="H24" s="10"/>
      <c r="I24" s="10"/>
      <c r="J24" s="10"/>
      <c r="K24" s="10"/>
      <c r="L24" s="10"/>
      <c r="M24" s="10"/>
      <c r="N24" s="25">
        <f t="shared" si="5"/>
        <v>0</v>
      </c>
      <c r="O24" s="23"/>
      <c r="P24" s="1"/>
      <c r="Q24" s="1"/>
      <c r="R24" s="1"/>
      <c r="S24" s="1"/>
      <c r="T24" s="1"/>
      <c r="U24" s="1"/>
      <c r="V24" s="1"/>
    </row>
    <row r="25" spans="1:22" ht="18">
      <c r="A25" s="9" t="s">
        <v>5</v>
      </c>
      <c r="B25" s="10"/>
      <c r="C25" s="10">
        <v>2772</v>
      </c>
      <c r="D25" s="10">
        <v>5544</v>
      </c>
      <c r="E25" s="10">
        <v>2772</v>
      </c>
      <c r="F25" s="10">
        <v>2772</v>
      </c>
      <c r="G25" s="10"/>
      <c r="H25" s="10">
        <v>2772</v>
      </c>
      <c r="I25" s="10">
        <v>2772</v>
      </c>
      <c r="J25" s="10">
        <v>2772</v>
      </c>
      <c r="K25" s="10">
        <v>2772</v>
      </c>
      <c r="L25" s="10">
        <v>5544</v>
      </c>
      <c r="M25" s="10">
        <v>2772</v>
      </c>
      <c r="N25" s="25">
        <f t="shared" si="5"/>
        <v>33264</v>
      </c>
      <c r="O25" s="23"/>
      <c r="P25" s="1"/>
      <c r="Q25" s="1"/>
      <c r="R25" s="1"/>
      <c r="S25" s="1"/>
      <c r="T25" s="1"/>
      <c r="U25" s="1"/>
      <c r="V25" s="1"/>
    </row>
    <row r="26" spans="1:22" ht="18">
      <c r="A26" s="9" t="s">
        <v>48</v>
      </c>
      <c r="B26" s="10"/>
      <c r="C26" s="10"/>
      <c r="D26" s="10"/>
      <c r="E26" s="10"/>
      <c r="F26" s="10">
        <v>294</v>
      </c>
      <c r="G26" s="10"/>
      <c r="H26" s="10">
        <v>294</v>
      </c>
      <c r="I26" s="10">
        <v>294</v>
      </c>
      <c r="J26" s="10">
        <v>294</v>
      </c>
      <c r="K26" s="10">
        <v>294</v>
      </c>
      <c r="L26" s="10">
        <v>294</v>
      </c>
      <c r="M26" s="10"/>
      <c r="N26" s="25">
        <f t="shared" si="5"/>
        <v>1764</v>
      </c>
      <c r="O26" s="23"/>
      <c r="P26" s="1"/>
      <c r="Q26" s="1"/>
      <c r="R26" s="1"/>
      <c r="S26" s="1"/>
      <c r="T26" s="1"/>
      <c r="U26" s="1"/>
      <c r="V26" s="1"/>
    </row>
    <row r="27" spans="1:22" ht="18">
      <c r="A27" s="9" t="s">
        <v>6</v>
      </c>
      <c r="B27" s="10"/>
      <c r="C27" s="10"/>
      <c r="D27" s="10"/>
      <c r="E27" s="10">
        <v>320.5</v>
      </c>
      <c r="F27" s="10"/>
      <c r="G27" s="10"/>
      <c r="H27" s="10"/>
      <c r="I27" s="10"/>
      <c r="J27" s="10"/>
      <c r="K27" s="10"/>
      <c r="L27" s="10"/>
      <c r="M27" s="10"/>
      <c r="N27" s="25">
        <f t="shared" si="5"/>
        <v>320.5</v>
      </c>
      <c r="O27" s="23"/>
      <c r="P27" s="1"/>
      <c r="Q27" s="1"/>
      <c r="R27" s="1"/>
      <c r="S27" s="1"/>
      <c r="T27" s="1"/>
      <c r="U27" s="1"/>
      <c r="V27" s="1"/>
    </row>
    <row r="28" spans="1:22" ht="18">
      <c r="A28" s="9" t="s">
        <v>39</v>
      </c>
      <c r="B28" s="10"/>
      <c r="C28" s="10"/>
      <c r="D28" s="10"/>
      <c r="E28" s="10"/>
      <c r="F28" s="10"/>
      <c r="G28" s="10"/>
      <c r="H28" s="10">
        <v>3634.18</v>
      </c>
      <c r="I28" s="10"/>
      <c r="J28" s="10"/>
      <c r="K28" s="10"/>
      <c r="L28" s="10"/>
      <c r="M28" s="10"/>
      <c r="N28" s="25">
        <f t="shared" si="5"/>
        <v>3634.18</v>
      </c>
      <c r="O28" s="23"/>
      <c r="P28" s="1"/>
      <c r="Q28" s="1"/>
      <c r="R28" s="1"/>
      <c r="S28" s="1"/>
      <c r="T28" s="1"/>
      <c r="U28" s="1"/>
      <c r="V28" s="1"/>
    </row>
    <row r="29" spans="1:22" ht="18">
      <c r="A29" s="9" t="s">
        <v>76</v>
      </c>
      <c r="B29" s="10"/>
      <c r="C29" s="10"/>
      <c r="D29" s="10"/>
      <c r="E29" s="10"/>
      <c r="F29" s="10"/>
      <c r="G29" s="10"/>
      <c r="H29" s="10">
        <v>25200</v>
      </c>
      <c r="I29" s="10"/>
      <c r="J29" s="10"/>
      <c r="K29" s="10"/>
      <c r="L29" s="10"/>
      <c r="M29" s="10"/>
      <c r="N29" s="25">
        <f t="shared" si="5"/>
        <v>25200</v>
      </c>
      <c r="O29" s="23"/>
      <c r="P29" s="1"/>
      <c r="Q29" s="1"/>
      <c r="R29" s="1"/>
      <c r="S29" s="1"/>
      <c r="T29" s="1"/>
      <c r="U29" s="1"/>
      <c r="V29" s="1"/>
    </row>
    <row r="30" spans="1:22" ht="19.5" customHeight="1">
      <c r="A30" s="9" t="s">
        <v>60</v>
      </c>
      <c r="B30" s="10"/>
      <c r="C30" s="10"/>
      <c r="D30" s="10">
        <v>4000</v>
      </c>
      <c r="E30" s="10"/>
      <c r="F30" s="10">
        <v>4000</v>
      </c>
      <c r="G30" s="10"/>
      <c r="H30" s="10"/>
      <c r="I30" s="10">
        <v>4000</v>
      </c>
      <c r="J30" s="10"/>
      <c r="K30" s="10"/>
      <c r="L30" s="10"/>
      <c r="M30" s="10">
        <v>4000</v>
      </c>
      <c r="N30" s="25">
        <f t="shared" si="5"/>
        <v>16000</v>
      </c>
      <c r="O30" s="23"/>
      <c r="P30" s="1"/>
      <c r="Q30" s="1"/>
      <c r="R30" s="1"/>
      <c r="S30" s="1"/>
      <c r="T30" s="1"/>
      <c r="U30" s="1"/>
      <c r="V30" s="1"/>
    </row>
    <row r="31" spans="1:22" ht="19.5" customHeight="1">
      <c r="A31" s="9" t="s">
        <v>55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>
        <v>7050</v>
      </c>
      <c r="N31" s="25">
        <f t="shared" si="5"/>
        <v>7050</v>
      </c>
      <c r="O31" s="23"/>
      <c r="P31" s="1"/>
      <c r="Q31" s="1"/>
      <c r="R31" s="1"/>
      <c r="S31" s="1"/>
      <c r="T31" s="1"/>
      <c r="U31" s="1"/>
      <c r="V31" s="1"/>
    </row>
    <row r="32" spans="1:22" ht="19.5" customHeight="1">
      <c r="A32" s="9" t="s">
        <v>71</v>
      </c>
      <c r="B32" s="10"/>
      <c r="C32" s="10">
        <v>1100</v>
      </c>
      <c r="D32" s="10">
        <v>2200</v>
      </c>
      <c r="E32" s="10">
        <v>1100</v>
      </c>
      <c r="F32" s="10"/>
      <c r="G32" s="10"/>
      <c r="H32" s="10"/>
      <c r="I32" s="10"/>
      <c r="J32" s="10"/>
      <c r="K32" s="10"/>
      <c r="L32" s="10">
        <v>1100</v>
      </c>
      <c r="M32" s="10">
        <v>2200</v>
      </c>
      <c r="N32" s="25">
        <f t="shared" si="5"/>
        <v>7700</v>
      </c>
      <c r="O32" s="23"/>
      <c r="P32" s="1"/>
      <c r="Q32" s="1"/>
      <c r="R32" s="1"/>
      <c r="S32" s="1"/>
      <c r="T32" s="1"/>
      <c r="U32" s="1"/>
      <c r="V32" s="1"/>
    </row>
    <row r="33" spans="1:22" ht="19.5" customHeight="1">
      <c r="A33" s="9" t="s">
        <v>77</v>
      </c>
      <c r="B33" s="10"/>
      <c r="C33" s="10"/>
      <c r="D33" s="10"/>
      <c r="E33" s="10"/>
      <c r="F33" s="10"/>
      <c r="G33" s="10"/>
      <c r="H33" s="10">
        <v>6746.62</v>
      </c>
      <c r="I33" s="10"/>
      <c r="J33" s="10"/>
      <c r="K33" s="10"/>
      <c r="L33" s="10"/>
      <c r="M33" s="10"/>
      <c r="N33" s="25">
        <f>SUM(B33:M33)</f>
        <v>6746.62</v>
      </c>
      <c r="O33" s="23"/>
      <c r="P33" s="1"/>
      <c r="Q33" s="1"/>
      <c r="R33" s="1"/>
      <c r="S33" s="1"/>
      <c r="T33" s="1"/>
      <c r="U33" s="1"/>
      <c r="V33" s="1"/>
    </row>
    <row r="34" spans="1:22" ht="18">
      <c r="A34" s="9" t="s">
        <v>53</v>
      </c>
      <c r="B34" s="10"/>
      <c r="C34" s="10"/>
      <c r="D34" s="10"/>
      <c r="E34" s="10"/>
      <c r="F34" s="10"/>
      <c r="G34" s="10"/>
      <c r="H34" s="10">
        <v>3621</v>
      </c>
      <c r="I34" s="10"/>
      <c r="J34" s="10"/>
      <c r="K34" s="10"/>
      <c r="L34" s="10"/>
      <c r="M34" s="10"/>
      <c r="N34" s="25">
        <f t="shared" si="5"/>
        <v>3621</v>
      </c>
      <c r="O34" s="23"/>
      <c r="P34" s="1"/>
      <c r="Q34" s="1"/>
      <c r="R34" s="1"/>
      <c r="S34" s="1"/>
      <c r="T34" s="1"/>
      <c r="U34" s="1"/>
      <c r="V34" s="1"/>
    </row>
    <row r="35" spans="1:22" ht="19.5" customHeight="1">
      <c r="A35" s="9" t="s">
        <v>42</v>
      </c>
      <c r="B35" s="10"/>
      <c r="C35" s="10"/>
      <c r="D35" s="10"/>
      <c r="E35" s="10">
        <v>2628</v>
      </c>
      <c r="F35" s="10"/>
      <c r="G35" s="10"/>
      <c r="H35" s="10"/>
      <c r="I35" s="10">
        <v>2628</v>
      </c>
      <c r="J35" s="10"/>
      <c r="K35" s="10"/>
      <c r="L35" s="10"/>
      <c r="M35" s="10"/>
      <c r="N35" s="25">
        <f t="shared" si="5"/>
        <v>5256</v>
      </c>
      <c r="O35" s="23"/>
      <c r="P35" s="1"/>
      <c r="Q35" s="1"/>
      <c r="R35" s="1"/>
      <c r="S35" s="1"/>
      <c r="T35" s="1"/>
      <c r="U35" s="1"/>
      <c r="V35" s="1"/>
    </row>
    <row r="36" spans="1:22" ht="18">
      <c r="A36" s="9" t="s">
        <v>40</v>
      </c>
      <c r="B36" s="10"/>
      <c r="C36" s="10"/>
      <c r="D36" s="10">
        <v>12520.2</v>
      </c>
      <c r="E36" s="10">
        <v>6260.1</v>
      </c>
      <c r="F36" s="10">
        <v>6260.1</v>
      </c>
      <c r="G36" s="10">
        <v>6260.1</v>
      </c>
      <c r="H36" s="10">
        <v>6260.1</v>
      </c>
      <c r="I36" s="10">
        <v>6260.1</v>
      </c>
      <c r="J36" s="10">
        <v>6260.1</v>
      </c>
      <c r="K36" s="10">
        <v>6260.1</v>
      </c>
      <c r="L36" s="10">
        <v>6260.1</v>
      </c>
      <c r="M36" s="10">
        <v>12520.2</v>
      </c>
      <c r="N36" s="25">
        <f t="shared" si="5"/>
        <v>75121.2</v>
      </c>
      <c r="O36" s="23"/>
      <c r="P36" s="1"/>
      <c r="Q36" s="1"/>
      <c r="R36" s="1"/>
      <c r="S36" s="1"/>
      <c r="T36" s="1"/>
      <c r="U36" s="1"/>
      <c r="V36" s="1"/>
    </row>
    <row r="37" spans="1:22" ht="18">
      <c r="A37" s="9" t="s">
        <v>37</v>
      </c>
      <c r="B37" s="10"/>
      <c r="C37" s="10"/>
      <c r="D37" s="10"/>
      <c r="E37" s="10"/>
      <c r="F37" s="10"/>
      <c r="G37" s="10"/>
      <c r="H37" s="10">
        <v>3220</v>
      </c>
      <c r="I37" s="10"/>
      <c r="J37" s="10"/>
      <c r="K37" s="10"/>
      <c r="L37" s="10"/>
      <c r="M37" s="10"/>
      <c r="N37" s="25">
        <f t="shared" si="5"/>
        <v>3220</v>
      </c>
      <c r="O37" s="23"/>
      <c r="P37" s="1"/>
      <c r="Q37" s="1"/>
      <c r="R37" s="1"/>
      <c r="S37" s="1"/>
      <c r="T37" s="1"/>
      <c r="U37" s="1"/>
      <c r="V37" s="1"/>
    </row>
    <row r="38" spans="1:22" ht="1.5" customHeight="1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7">
        <f t="shared" si="5"/>
        <v>0</v>
      </c>
      <c r="O38" s="23"/>
      <c r="P38" s="1"/>
      <c r="Q38" s="1"/>
      <c r="R38" s="1"/>
      <c r="S38" s="1"/>
      <c r="T38" s="1"/>
      <c r="U38" s="1"/>
      <c r="V38" s="1"/>
    </row>
    <row r="39" spans="2:22" ht="18" hidden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7">
        <f t="shared" si="5"/>
        <v>0</v>
      </c>
      <c r="O39" s="23"/>
      <c r="P39" s="1"/>
      <c r="Q39" s="1"/>
      <c r="R39" s="1"/>
      <c r="S39" s="1"/>
      <c r="T39" s="1"/>
      <c r="U39" s="1"/>
      <c r="V39" s="1"/>
    </row>
    <row r="40" spans="1:22" ht="18" hidden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7">
        <f t="shared" si="5"/>
        <v>0</v>
      </c>
      <c r="O40" s="23"/>
      <c r="P40" s="1"/>
      <c r="Q40" s="1"/>
      <c r="R40" s="1"/>
      <c r="S40" s="1"/>
      <c r="T40" s="1"/>
      <c r="U40" s="1"/>
      <c r="V40" s="1"/>
    </row>
    <row r="41" spans="1:22" ht="18" hidden="1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7">
        <f t="shared" si="5"/>
        <v>0</v>
      </c>
      <c r="O41" s="23"/>
      <c r="P41" s="1"/>
      <c r="Q41" s="1"/>
      <c r="R41" s="1"/>
      <c r="S41" s="1"/>
      <c r="T41" s="1"/>
      <c r="U41" s="1"/>
      <c r="V41" s="1"/>
    </row>
    <row r="42" spans="1:22" ht="18" hidden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7">
        <f t="shared" si="5"/>
        <v>0</v>
      </c>
      <c r="O42" s="23"/>
      <c r="P42" s="1"/>
      <c r="Q42" s="1"/>
      <c r="R42" s="1"/>
      <c r="S42" s="1"/>
      <c r="T42" s="1"/>
      <c r="U42" s="1"/>
      <c r="V42" s="1"/>
    </row>
    <row r="43" spans="1:22" ht="18" hidden="1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7">
        <f t="shared" si="5"/>
        <v>0</v>
      </c>
      <c r="O43" s="23"/>
      <c r="P43" s="1"/>
      <c r="Q43" s="1"/>
      <c r="R43" s="1"/>
      <c r="S43" s="1"/>
      <c r="T43" s="1"/>
      <c r="U43" s="1"/>
      <c r="V43" s="1"/>
    </row>
    <row r="44" spans="1:22" ht="18" hidden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7">
        <f t="shared" si="5"/>
        <v>0</v>
      </c>
      <c r="O44" s="23"/>
      <c r="P44" s="1"/>
      <c r="Q44" s="1"/>
      <c r="R44" s="1"/>
      <c r="S44" s="1"/>
      <c r="T44" s="1"/>
      <c r="U44" s="1"/>
      <c r="V44" s="1"/>
    </row>
    <row r="45" spans="1:22" s="14" customFormat="1" ht="21" customHeight="1">
      <c r="A45" s="13" t="s">
        <v>112</v>
      </c>
      <c r="B45" s="12">
        <f aca="true" t="shared" si="7" ref="B45:N45">SUM(B46:B61)</f>
        <v>0</v>
      </c>
      <c r="C45" s="12">
        <f t="shared" si="7"/>
        <v>0</v>
      </c>
      <c r="D45" s="12">
        <f t="shared" si="7"/>
        <v>6248</v>
      </c>
      <c r="E45" s="12">
        <f t="shared" si="7"/>
        <v>3232</v>
      </c>
      <c r="F45" s="12">
        <f t="shared" si="7"/>
        <v>3160</v>
      </c>
      <c r="G45" s="12">
        <f t="shared" si="7"/>
        <v>3232</v>
      </c>
      <c r="H45" s="12">
        <f t="shared" si="7"/>
        <v>11160</v>
      </c>
      <c r="I45" s="12">
        <f t="shared" si="7"/>
        <v>21911</v>
      </c>
      <c r="J45" s="12">
        <f t="shared" si="7"/>
        <v>3232</v>
      </c>
      <c r="K45" s="12">
        <f t="shared" si="7"/>
        <v>3160</v>
      </c>
      <c r="L45" s="12">
        <f t="shared" si="7"/>
        <v>31880</v>
      </c>
      <c r="M45" s="12">
        <f t="shared" si="7"/>
        <v>45262</v>
      </c>
      <c r="N45" s="12">
        <f t="shared" si="7"/>
        <v>132477</v>
      </c>
      <c r="O45" s="23"/>
      <c r="P45" s="1"/>
      <c r="Q45" s="1"/>
      <c r="R45" s="1"/>
      <c r="S45" s="1"/>
      <c r="T45" s="1"/>
      <c r="U45" s="1"/>
      <c r="V45" s="1"/>
    </row>
    <row r="46" spans="1:22" s="6" customFormat="1" ht="18">
      <c r="A46" s="9" t="s">
        <v>7</v>
      </c>
      <c r="B46" s="10"/>
      <c r="C46" s="10"/>
      <c r="D46" s="10"/>
      <c r="E46" s="10"/>
      <c r="F46" s="10"/>
      <c r="G46" s="10"/>
      <c r="H46" s="10"/>
      <c r="I46" s="10">
        <v>18679</v>
      </c>
      <c r="J46" s="10"/>
      <c r="K46" s="10"/>
      <c r="L46" s="10"/>
      <c r="M46" s="10">
        <v>3630</v>
      </c>
      <c r="N46" s="25">
        <f t="shared" si="5"/>
        <v>22309</v>
      </c>
      <c r="O46" s="23"/>
      <c r="P46" s="1"/>
      <c r="Q46" s="1"/>
      <c r="R46" s="1"/>
      <c r="S46" s="1"/>
      <c r="T46" s="1"/>
      <c r="U46" s="1"/>
      <c r="V46" s="1"/>
    </row>
    <row r="47" spans="1:22" s="6" customFormat="1" ht="18">
      <c r="A47" s="9" t="s">
        <v>70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>
        <v>5740</v>
      </c>
      <c r="N47" s="25">
        <f t="shared" si="5"/>
        <v>5740</v>
      </c>
      <c r="O47" s="23"/>
      <c r="P47" s="1"/>
      <c r="Q47" s="1"/>
      <c r="R47" s="1"/>
      <c r="S47" s="1"/>
      <c r="T47" s="1"/>
      <c r="U47" s="1"/>
      <c r="V47" s="1"/>
    </row>
    <row r="48" spans="1:22" s="6" customFormat="1" ht="18">
      <c r="A48" s="9" t="s">
        <v>46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>
        <v>1200</v>
      </c>
      <c r="M48" s="10"/>
      <c r="N48" s="25">
        <f t="shared" si="5"/>
        <v>1200</v>
      </c>
      <c r="O48" s="23"/>
      <c r="P48" s="1"/>
      <c r="Q48" s="1"/>
      <c r="R48" s="1"/>
      <c r="S48" s="1"/>
      <c r="T48" s="1"/>
      <c r="U48" s="1"/>
      <c r="V48" s="1"/>
    </row>
    <row r="49" spans="1:22" s="6" customFormat="1" ht="18">
      <c r="A49" s="9" t="s">
        <v>38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>
        <v>1200</v>
      </c>
      <c r="M49" s="10"/>
      <c r="N49" s="25">
        <f t="shared" si="5"/>
        <v>1200</v>
      </c>
      <c r="O49" s="23"/>
      <c r="P49" s="1"/>
      <c r="Q49" s="1"/>
      <c r="R49" s="1"/>
      <c r="S49" s="1"/>
      <c r="T49" s="1"/>
      <c r="U49" s="1"/>
      <c r="V49" s="1"/>
    </row>
    <row r="50" spans="1:22" s="6" customFormat="1" ht="18">
      <c r="A50" s="9" t="s">
        <v>80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>
        <v>3900</v>
      </c>
      <c r="N50" s="25">
        <f aca="true" t="shared" si="8" ref="N50:N97">SUM(B50:M50)</f>
        <v>3900</v>
      </c>
      <c r="O50" s="23"/>
      <c r="P50" s="1"/>
      <c r="Q50" s="1"/>
      <c r="R50" s="1"/>
      <c r="S50" s="1"/>
      <c r="T50" s="1"/>
      <c r="U50" s="1"/>
      <c r="V50" s="1"/>
    </row>
    <row r="51" spans="1:22" s="6" customFormat="1" ht="18">
      <c r="A51" s="9" t="s">
        <v>78</v>
      </c>
      <c r="B51" s="10"/>
      <c r="C51" s="10"/>
      <c r="D51" s="10"/>
      <c r="E51" s="10"/>
      <c r="F51" s="10"/>
      <c r="G51" s="10"/>
      <c r="H51" s="10">
        <v>8000</v>
      </c>
      <c r="I51" s="10"/>
      <c r="J51" s="10"/>
      <c r="K51" s="10"/>
      <c r="L51" s="10"/>
      <c r="M51" s="10"/>
      <c r="N51" s="25">
        <f t="shared" si="8"/>
        <v>8000</v>
      </c>
      <c r="O51" s="23"/>
      <c r="P51" s="1"/>
      <c r="Q51" s="1"/>
      <c r="R51" s="1"/>
      <c r="S51" s="1"/>
      <c r="T51" s="1"/>
      <c r="U51" s="1"/>
      <c r="V51" s="1"/>
    </row>
    <row r="52" spans="1:22" s="6" customFormat="1" ht="18">
      <c r="A52" s="9" t="s">
        <v>61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>
        <v>2500</v>
      </c>
      <c r="N52" s="25">
        <f t="shared" si="8"/>
        <v>2500</v>
      </c>
      <c r="O52" s="23"/>
      <c r="P52" s="1"/>
      <c r="Q52" s="1"/>
      <c r="R52" s="1"/>
      <c r="S52" s="1"/>
      <c r="T52" s="1"/>
      <c r="U52" s="1"/>
      <c r="V52" s="1"/>
    </row>
    <row r="53" spans="1:22" s="6" customFormat="1" ht="18">
      <c r="A53" s="9" t="s">
        <v>56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>
        <v>500</v>
      </c>
      <c r="N53" s="25">
        <f t="shared" si="8"/>
        <v>500</v>
      </c>
      <c r="O53" s="23"/>
      <c r="P53" s="1"/>
      <c r="Q53" s="1"/>
      <c r="R53" s="1"/>
      <c r="S53" s="1"/>
      <c r="T53" s="1"/>
      <c r="U53" s="1"/>
      <c r="V53" s="1"/>
    </row>
    <row r="54" spans="1:22" s="6" customFormat="1" ht="18">
      <c r="A54" s="9" t="s">
        <v>63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>
        <v>16248</v>
      </c>
      <c r="M54" s="10"/>
      <c r="N54" s="25">
        <f>SUM(B54:M54)</f>
        <v>16248</v>
      </c>
      <c r="O54" s="23"/>
      <c r="P54" s="1"/>
      <c r="Q54" s="1"/>
      <c r="R54" s="1"/>
      <c r="S54" s="1"/>
      <c r="T54" s="1"/>
      <c r="U54" s="1"/>
      <c r="V54" s="1"/>
    </row>
    <row r="55" spans="1:22" s="6" customFormat="1" ht="18">
      <c r="A55" s="9" t="s">
        <v>64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>
        <v>10000</v>
      </c>
      <c r="M55" s="10"/>
      <c r="N55" s="25">
        <f>SUM(B55:M55)</f>
        <v>10000</v>
      </c>
      <c r="O55" s="23"/>
      <c r="P55" s="1"/>
      <c r="Q55" s="1"/>
      <c r="R55" s="1"/>
      <c r="S55" s="1"/>
      <c r="T55" s="1"/>
      <c r="U55" s="1"/>
      <c r="V55" s="1"/>
    </row>
    <row r="56" spans="1:22" s="6" customFormat="1" ht="18">
      <c r="A56" s="9" t="s">
        <v>65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>
        <v>7580</v>
      </c>
      <c r="N56" s="25">
        <f>SUM(B56:M56)</f>
        <v>7580</v>
      </c>
      <c r="O56" s="23"/>
      <c r="P56" s="1"/>
      <c r="Q56" s="1"/>
      <c r="R56" s="1"/>
      <c r="S56" s="1"/>
      <c r="T56" s="1"/>
      <c r="U56" s="1"/>
      <c r="V56" s="1"/>
    </row>
    <row r="57" spans="1:22" s="6" customFormat="1" ht="18">
      <c r="A57" s="9" t="s">
        <v>67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>
        <v>6290</v>
      </c>
      <c r="N57" s="25">
        <f>SUM(B57:M57)</f>
        <v>6290</v>
      </c>
      <c r="O57" s="23"/>
      <c r="P57" s="1"/>
      <c r="Q57" s="1"/>
      <c r="R57" s="1"/>
      <c r="S57" s="1"/>
      <c r="T57" s="1"/>
      <c r="U57" s="1"/>
      <c r="V57" s="1"/>
    </row>
    <row r="58" spans="1:22" s="6" customFormat="1" ht="18">
      <c r="A58" s="9" t="s">
        <v>66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>
        <v>6930</v>
      </c>
      <c r="N58" s="25">
        <f>SUM(B58:M58)</f>
        <v>6930</v>
      </c>
      <c r="O58" s="23"/>
      <c r="P58" s="1"/>
      <c r="Q58" s="1"/>
      <c r="R58" s="1"/>
      <c r="S58" s="1"/>
      <c r="T58" s="1"/>
      <c r="U58" s="1"/>
      <c r="V58" s="1"/>
    </row>
    <row r="59" spans="1:22" s="6" customFormat="1" ht="18">
      <c r="A59" s="9" t="s">
        <v>47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>
        <v>1800</v>
      </c>
      <c r="N59" s="25">
        <f t="shared" si="8"/>
        <v>1800</v>
      </c>
      <c r="O59" s="23"/>
      <c r="P59" s="1"/>
      <c r="Q59" s="1"/>
      <c r="R59" s="1"/>
      <c r="S59" s="1"/>
      <c r="T59" s="1"/>
      <c r="U59" s="1"/>
      <c r="V59" s="1"/>
    </row>
    <row r="60" spans="1:22" s="6" customFormat="1" ht="18">
      <c r="A60" s="9" t="s">
        <v>43</v>
      </c>
      <c r="B60" s="10"/>
      <c r="C60" s="10"/>
      <c r="D60" s="10">
        <v>4248</v>
      </c>
      <c r="E60" s="10">
        <v>2232</v>
      </c>
      <c r="F60" s="10">
        <v>2160</v>
      </c>
      <c r="G60" s="10">
        <v>2232</v>
      </c>
      <c r="H60" s="10">
        <v>2160</v>
      </c>
      <c r="I60" s="10">
        <v>2232</v>
      </c>
      <c r="J60" s="10">
        <v>2232</v>
      </c>
      <c r="K60" s="10">
        <v>2160</v>
      </c>
      <c r="L60" s="10">
        <v>2232</v>
      </c>
      <c r="M60" s="10">
        <v>4392</v>
      </c>
      <c r="N60" s="25">
        <f t="shared" si="8"/>
        <v>26280</v>
      </c>
      <c r="O60" s="23"/>
      <c r="P60" s="1"/>
      <c r="Q60" s="1"/>
      <c r="R60" s="1"/>
      <c r="S60" s="1"/>
      <c r="T60" s="1"/>
      <c r="U60" s="1"/>
      <c r="V60" s="1"/>
    </row>
    <row r="61" spans="1:22" s="6" customFormat="1" ht="18">
      <c r="A61" s="9" t="s">
        <v>62</v>
      </c>
      <c r="B61" s="10"/>
      <c r="C61" s="10"/>
      <c r="D61" s="10">
        <v>2000</v>
      </c>
      <c r="E61" s="10">
        <v>1000</v>
      </c>
      <c r="F61" s="10">
        <v>1000</v>
      </c>
      <c r="G61" s="10">
        <v>1000</v>
      </c>
      <c r="H61" s="10">
        <v>1000</v>
      </c>
      <c r="I61" s="10">
        <v>1000</v>
      </c>
      <c r="J61" s="10">
        <v>1000</v>
      </c>
      <c r="K61" s="10">
        <v>1000</v>
      </c>
      <c r="L61" s="10">
        <v>1000</v>
      </c>
      <c r="M61" s="10">
        <v>2000</v>
      </c>
      <c r="N61" s="25">
        <f t="shared" si="8"/>
        <v>12000</v>
      </c>
      <c r="O61" s="23"/>
      <c r="P61" s="1"/>
      <c r="Q61" s="1"/>
      <c r="R61" s="1"/>
      <c r="S61" s="1"/>
      <c r="T61" s="1"/>
      <c r="U61" s="1"/>
      <c r="V61" s="1"/>
    </row>
    <row r="62" spans="1:22" s="6" customFormat="1" ht="18" hidden="1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7">
        <f t="shared" si="8"/>
        <v>0</v>
      </c>
      <c r="O62" s="23"/>
      <c r="P62" s="1"/>
      <c r="Q62" s="1"/>
      <c r="R62" s="1"/>
      <c r="S62" s="1"/>
      <c r="T62" s="1"/>
      <c r="U62" s="1"/>
      <c r="V62" s="1"/>
    </row>
    <row r="63" spans="1:22" s="6" customFormat="1" ht="18" hidden="1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7">
        <f t="shared" si="8"/>
        <v>0</v>
      </c>
      <c r="O63" s="23"/>
      <c r="P63" s="1"/>
      <c r="Q63" s="1"/>
      <c r="R63" s="1"/>
      <c r="S63" s="1"/>
      <c r="T63" s="1"/>
      <c r="U63" s="1"/>
      <c r="V63" s="1"/>
    </row>
    <row r="64" spans="1:22" s="6" customFormat="1" ht="18" hidden="1">
      <c r="A64" s="9" t="s">
        <v>15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7">
        <f t="shared" si="8"/>
        <v>0</v>
      </c>
      <c r="O64" s="23"/>
      <c r="P64" s="1"/>
      <c r="Q64" s="1"/>
      <c r="R64" s="1"/>
      <c r="S64" s="1"/>
      <c r="T64" s="1"/>
      <c r="U64" s="1"/>
      <c r="V64" s="1"/>
    </row>
    <row r="65" spans="1:22" s="6" customFormat="1" ht="18" hidden="1">
      <c r="A65" s="9" t="s">
        <v>16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7">
        <f t="shared" si="8"/>
        <v>0</v>
      </c>
      <c r="O65" s="23"/>
      <c r="P65" s="1"/>
      <c r="Q65" s="1"/>
      <c r="R65" s="1"/>
      <c r="S65" s="1"/>
      <c r="T65" s="1"/>
      <c r="U65" s="1"/>
      <c r="V65" s="1"/>
    </row>
    <row r="66" spans="1:22" s="6" customFormat="1" ht="18" hidden="1">
      <c r="A66" s="9" t="s">
        <v>9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7">
        <f t="shared" si="8"/>
        <v>0</v>
      </c>
      <c r="O66" s="23"/>
      <c r="P66" s="1"/>
      <c r="Q66" s="1"/>
      <c r="R66" s="1"/>
      <c r="S66" s="1"/>
      <c r="T66" s="1"/>
      <c r="U66" s="1"/>
      <c r="V66" s="1"/>
    </row>
    <row r="67" spans="1:22" s="6" customFormat="1" ht="18" hidden="1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7">
        <f t="shared" si="8"/>
        <v>0</v>
      </c>
      <c r="O67" s="23"/>
      <c r="P67" s="1"/>
      <c r="Q67" s="1"/>
      <c r="R67" s="1"/>
      <c r="S67" s="1"/>
      <c r="T67" s="1"/>
      <c r="U67" s="1"/>
      <c r="V67" s="1"/>
    </row>
    <row r="68" spans="1:22" s="6" customFormat="1" ht="18" hidden="1">
      <c r="A68" s="9" t="s">
        <v>10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7">
        <f t="shared" si="8"/>
        <v>0</v>
      </c>
      <c r="O68" s="23"/>
      <c r="P68" s="1"/>
      <c r="Q68" s="1"/>
      <c r="R68" s="1"/>
      <c r="S68" s="1"/>
      <c r="T68" s="1"/>
      <c r="U68" s="1"/>
      <c r="V68" s="1"/>
    </row>
    <row r="69" spans="1:22" s="6" customFormat="1" ht="36" hidden="1">
      <c r="A69" s="9" t="s">
        <v>21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7">
        <f t="shared" si="8"/>
        <v>0</v>
      </c>
      <c r="O69" s="23"/>
      <c r="P69" s="1"/>
      <c r="Q69" s="1"/>
      <c r="R69" s="1"/>
      <c r="S69" s="1"/>
      <c r="T69" s="1"/>
      <c r="U69" s="1"/>
      <c r="V69" s="1"/>
    </row>
    <row r="70" spans="1:22" s="6" customFormat="1" ht="18" hidden="1">
      <c r="A70" s="9" t="s">
        <v>13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7">
        <f t="shared" si="8"/>
        <v>0</v>
      </c>
      <c r="O70" s="23"/>
      <c r="P70" s="1"/>
      <c r="Q70" s="1"/>
      <c r="R70" s="1"/>
      <c r="S70" s="1"/>
      <c r="T70" s="1"/>
      <c r="U70" s="1"/>
      <c r="V70" s="1"/>
    </row>
    <row r="71" spans="1:22" s="6" customFormat="1" ht="18" hidden="1">
      <c r="A71" s="9" t="s">
        <v>8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7">
        <f t="shared" si="8"/>
        <v>0</v>
      </c>
      <c r="O71" s="23"/>
      <c r="P71" s="1"/>
      <c r="Q71" s="1"/>
      <c r="R71" s="1"/>
      <c r="S71" s="1"/>
      <c r="T71" s="1"/>
      <c r="U71" s="1"/>
      <c r="V71" s="1"/>
    </row>
    <row r="72" spans="1:22" s="6" customFormat="1" ht="18" hidden="1">
      <c r="A72" s="9" t="s">
        <v>14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7">
        <f t="shared" si="8"/>
        <v>0</v>
      </c>
      <c r="O72" s="23"/>
      <c r="P72" s="1"/>
      <c r="Q72" s="1"/>
      <c r="R72" s="1"/>
      <c r="S72" s="1"/>
      <c r="T72" s="1"/>
      <c r="U72" s="1"/>
      <c r="V72" s="1"/>
    </row>
    <row r="73" spans="1:22" s="6" customFormat="1" ht="18" hidden="1">
      <c r="A73" s="9" t="s">
        <v>17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7">
        <f t="shared" si="8"/>
        <v>0</v>
      </c>
      <c r="O73" s="23"/>
      <c r="P73" s="1"/>
      <c r="Q73" s="1"/>
      <c r="R73" s="1"/>
      <c r="S73" s="1"/>
      <c r="T73" s="1"/>
      <c r="U73" s="1"/>
      <c r="V73" s="1"/>
    </row>
    <row r="74" spans="1:22" s="6" customFormat="1" ht="18" hidden="1">
      <c r="A74" s="9" t="s">
        <v>18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7">
        <f t="shared" si="8"/>
        <v>0</v>
      </c>
      <c r="O74" s="23"/>
      <c r="P74" s="1"/>
      <c r="Q74" s="1"/>
      <c r="R74" s="1"/>
      <c r="S74" s="1"/>
      <c r="T74" s="1"/>
      <c r="U74" s="1"/>
      <c r="V74" s="1"/>
    </row>
    <row r="75" spans="1:22" s="6" customFormat="1" ht="18" hidden="1">
      <c r="A75" s="9" t="s">
        <v>20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7">
        <f t="shared" si="8"/>
        <v>0</v>
      </c>
      <c r="O75" s="23"/>
      <c r="P75" s="1"/>
      <c r="Q75" s="1"/>
      <c r="R75" s="1"/>
      <c r="S75" s="1"/>
      <c r="T75" s="1"/>
      <c r="U75" s="1"/>
      <c r="V75" s="1"/>
    </row>
    <row r="76" spans="1:22" s="14" customFormat="1" ht="22.5" customHeight="1">
      <c r="A76" s="13" t="s">
        <v>113</v>
      </c>
      <c r="B76" s="12">
        <f aca="true" t="shared" si="9" ref="B76:H76">SUM(B77:B78)</f>
        <v>0</v>
      </c>
      <c r="C76" s="12">
        <f t="shared" si="9"/>
        <v>0</v>
      </c>
      <c r="D76" s="12">
        <f t="shared" si="9"/>
        <v>0</v>
      </c>
      <c r="E76" s="12">
        <f t="shared" si="9"/>
        <v>3500</v>
      </c>
      <c r="F76" s="12">
        <f t="shared" si="9"/>
        <v>0</v>
      </c>
      <c r="G76" s="12">
        <f t="shared" si="9"/>
        <v>0</v>
      </c>
      <c r="H76" s="12">
        <f t="shared" si="9"/>
        <v>8250</v>
      </c>
      <c r="I76" s="12">
        <v>0</v>
      </c>
      <c r="J76" s="12">
        <f>SUM(J77:J78)</f>
        <v>0</v>
      </c>
      <c r="K76" s="12">
        <f>SUM(K77:K78)</f>
        <v>8200</v>
      </c>
      <c r="L76" s="12">
        <f>SUM(L77:L78)</f>
        <v>0</v>
      </c>
      <c r="M76" s="12">
        <f>SUM(M77:M78)</f>
        <v>8200.39</v>
      </c>
      <c r="N76" s="17">
        <f t="shared" si="8"/>
        <v>28150.39</v>
      </c>
      <c r="O76" s="23"/>
      <c r="P76" s="1"/>
      <c r="Q76" s="1"/>
      <c r="R76" s="1"/>
      <c r="S76" s="1"/>
      <c r="T76" s="1"/>
      <c r="U76" s="1"/>
      <c r="V76" s="1"/>
    </row>
    <row r="77" spans="1:22" s="6" customFormat="1" ht="18">
      <c r="A77" s="9" t="s">
        <v>30</v>
      </c>
      <c r="B77" s="10"/>
      <c r="C77" s="10"/>
      <c r="D77" s="10"/>
      <c r="E77" s="10">
        <v>2200</v>
      </c>
      <c r="F77" s="10"/>
      <c r="G77" s="10"/>
      <c r="H77" s="10">
        <v>5600</v>
      </c>
      <c r="I77" s="10"/>
      <c r="J77" s="10"/>
      <c r="K77" s="10">
        <v>5555</v>
      </c>
      <c r="L77" s="10"/>
      <c r="M77" s="10">
        <v>5552.39</v>
      </c>
      <c r="N77" s="25">
        <f t="shared" si="8"/>
        <v>18907.39</v>
      </c>
      <c r="O77" s="23"/>
      <c r="P77" s="1"/>
      <c r="Q77" s="1"/>
      <c r="R77" s="1"/>
      <c r="S77" s="1"/>
      <c r="T77" s="1"/>
      <c r="U77" s="1"/>
      <c r="V77" s="1"/>
    </row>
    <row r="78" spans="1:22" s="6" customFormat="1" ht="18">
      <c r="A78" s="9" t="s">
        <v>11</v>
      </c>
      <c r="B78" s="10"/>
      <c r="C78" s="10"/>
      <c r="D78" s="10"/>
      <c r="E78" s="10">
        <v>1300</v>
      </c>
      <c r="F78" s="10"/>
      <c r="G78" s="10"/>
      <c r="H78" s="10">
        <v>2650</v>
      </c>
      <c r="I78" s="10"/>
      <c r="J78" s="10"/>
      <c r="K78" s="10">
        <v>2645</v>
      </c>
      <c r="L78" s="10"/>
      <c r="M78" s="10">
        <v>2648</v>
      </c>
      <c r="N78" s="25">
        <f t="shared" si="8"/>
        <v>9243</v>
      </c>
      <c r="O78" s="23"/>
      <c r="P78" s="1"/>
      <c r="Q78" s="1"/>
      <c r="R78" s="1"/>
      <c r="S78" s="1"/>
      <c r="T78" s="1"/>
      <c r="U78" s="1"/>
      <c r="V78" s="1"/>
    </row>
    <row r="79" spans="1:22" s="14" customFormat="1" ht="24" customHeight="1">
      <c r="A79" s="11" t="s">
        <v>114</v>
      </c>
      <c r="B79" s="12">
        <f aca="true" t="shared" si="10" ref="B79:M79">SUM(B80:B87)</f>
        <v>0</v>
      </c>
      <c r="C79" s="12">
        <f t="shared" si="10"/>
        <v>0</v>
      </c>
      <c r="D79" s="12">
        <f t="shared" si="10"/>
        <v>0</v>
      </c>
      <c r="E79" s="12">
        <f t="shared" si="10"/>
        <v>0</v>
      </c>
      <c r="F79" s="12">
        <f t="shared" si="10"/>
        <v>0</v>
      </c>
      <c r="G79" s="12">
        <f t="shared" si="10"/>
        <v>0</v>
      </c>
      <c r="H79" s="12">
        <f t="shared" si="10"/>
        <v>0</v>
      </c>
      <c r="I79" s="12">
        <f t="shared" si="10"/>
        <v>9000</v>
      </c>
      <c r="J79" s="12">
        <f t="shared" si="10"/>
        <v>0</v>
      </c>
      <c r="K79" s="12">
        <f t="shared" si="10"/>
        <v>0</v>
      </c>
      <c r="L79" s="12">
        <f t="shared" si="10"/>
        <v>0</v>
      </c>
      <c r="M79" s="12">
        <f t="shared" si="10"/>
        <v>78795</v>
      </c>
      <c r="N79" s="17">
        <f t="shared" si="8"/>
        <v>87795</v>
      </c>
      <c r="O79" s="23"/>
      <c r="P79" s="1"/>
      <c r="Q79" s="1"/>
      <c r="R79" s="1"/>
      <c r="S79" s="1"/>
      <c r="T79" s="1"/>
      <c r="U79" s="1"/>
      <c r="V79" s="1"/>
    </row>
    <row r="80" spans="1:22" s="6" customFormat="1" ht="18">
      <c r="A80" s="9" t="s">
        <v>79</v>
      </c>
      <c r="B80" s="10"/>
      <c r="C80" s="10"/>
      <c r="D80" s="10"/>
      <c r="E80" s="10"/>
      <c r="F80" s="10"/>
      <c r="G80" s="10"/>
      <c r="H80" s="10"/>
      <c r="I80" s="10">
        <v>9000</v>
      </c>
      <c r="J80" s="10"/>
      <c r="K80" s="10"/>
      <c r="L80" s="10"/>
      <c r="M80" s="10"/>
      <c r="N80" s="25">
        <f t="shared" si="8"/>
        <v>9000</v>
      </c>
      <c r="O80" s="23"/>
      <c r="P80" s="1"/>
      <c r="Q80" s="1"/>
      <c r="R80" s="1"/>
      <c r="S80" s="1"/>
      <c r="T80" s="1"/>
      <c r="U80" s="1"/>
      <c r="V80" s="1"/>
    </row>
    <row r="81" spans="1:22" s="6" customFormat="1" ht="18">
      <c r="A81" s="9" t="s">
        <v>85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>
        <v>30905</v>
      </c>
      <c r="N81" s="25">
        <f>SUM(B81:M81)</f>
        <v>30905</v>
      </c>
      <c r="O81" s="23"/>
      <c r="P81" s="1"/>
      <c r="Q81" s="1"/>
      <c r="R81" s="1"/>
      <c r="S81" s="1"/>
      <c r="T81" s="1"/>
      <c r="U81" s="1"/>
      <c r="V81" s="1"/>
    </row>
    <row r="82" spans="1:22" s="6" customFormat="1" ht="18">
      <c r="A82" s="9" t="s">
        <v>81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>
        <v>9000</v>
      </c>
      <c r="N82" s="25">
        <f>SUM(B82:M82)</f>
        <v>9000</v>
      </c>
      <c r="O82" s="23"/>
      <c r="P82" s="1"/>
      <c r="Q82" s="1"/>
      <c r="R82" s="1"/>
      <c r="S82" s="1"/>
      <c r="T82" s="1"/>
      <c r="U82" s="1"/>
      <c r="V82" s="1"/>
    </row>
    <row r="83" spans="1:22" s="6" customFormat="1" ht="18">
      <c r="A83" s="9" t="s">
        <v>82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>
        <v>5500</v>
      </c>
      <c r="N83" s="25">
        <f>SUM(B83:M83)</f>
        <v>5500</v>
      </c>
      <c r="O83" s="23"/>
      <c r="P83" s="1"/>
      <c r="Q83" s="1"/>
      <c r="R83" s="1"/>
      <c r="S83" s="1"/>
      <c r="T83" s="1"/>
      <c r="U83" s="1"/>
      <c r="V83" s="1"/>
    </row>
    <row r="84" spans="1:22" s="6" customFormat="1" ht="18">
      <c r="A84" s="9" t="s">
        <v>83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>
        <v>11000</v>
      </c>
      <c r="N84" s="25">
        <f>SUM(B84:M84)</f>
        <v>11000</v>
      </c>
      <c r="O84" s="23"/>
      <c r="P84" s="1"/>
      <c r="Q84" s="1"/>
      <c r="R84" s="1"/>
      <c r="S84" s="1"/>
      <c r="T84" s="1"/>
      <c r="U84" s="1"/>
      <c r="V84" s="1"/>
    </row>
    <row r="85" spans="1:22" s="6" customFormat="1" ht="18">
      <c r="A85" s="9" t="s">
        <v>84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>
        <v>4500</v>
      </c>
      <c r="N85" s="25">
        <f>SUM(B85:M85)</f>
        <v>4500</v>
      </c>
      <c r="O85" s="23"/>
      <c r="P85" s="1"/>
      <c r="Q85" s="1"/>
      <c r="R85" s="1"/>
      <c r="S85" s="1"/>
      <c r="T85" s="1"/>
      <c r="U85" s="1"/>
      <c r="V85" s="1"/>
    </row>
    <row r="86" spans="1:22" s="6" customFormat="1" ht="18">
      <c r="A86" s="9" t="s">
        <v>86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>
        <v>14890</v>
      </c>
      <c r="N86" s="25">
        <f t="shared" si="8"/>
        <v>14890</v>
      </c>
      <c r="O86" s="23"/>
      <c r="P86" s="1"/>
      <c r="Q86" s="1"/>
      <c r="R86" s="1"/>
      <c r="S86" s="1"/>
      <c r="T86" s="1"/>
      <c r="U86" s="1"/>
      <c r="V86" s="1"/>
    </row>
    <row r="87" spans="1:22" s="6" customFormat="1" ht="18">
      <c r="A87" s="9" t="s">
        <v>87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>
        <v>3000</v>
      </c>
      <c r="N87" s="25">
        <f t="shared" si="8"/>
        <v>3000</v>
      </c>
      <c r="O87" s="23"/>
      <c r="P87" s="1"/>
      <c r="Q87" s="1"/>
      <c r="R87" s="1"/>
      <c r="S87" s="1"/>
      <c r="T87" s="1"/>
      <c r="U87" s="1"/>
      <c r="V87" s="1"/>
    </row>
    <row r="88" spans="1:22" s="14" customFormat="1" ht="21.75" customHeight="1">
      <c r="A88" s="13" t="s">
        <v>115</v>
      </c>
      <c r="B88" s="12">
        <f aca="true" t="shared" si="11" ref="B88:N88">SUM(B89:B97)</f>
        <v>0</v>
      </c>
      <c r="C88" s="12">
        <f t="shared" si="11"/>
        <v>2100.45</v>
      </c>
      <c r="D88" s="12">
        <f t="shared" si="11"/>
        <v>81065.09</v>
      </c>
      <c r="E88" s="12">
        <f t="shared" si="11"/>
        <v>48577.66</v>
      </c>
      <c r="F88" s="12">
        <f t="shared" si="11"/>
        <v>36970.29</v>
      </c>
      <c r="G88" s="12">
        <f t="shared" si="11"/>
        <v>19612</v>
      </c>
      <c r="H88" s="12">
        <f t="shared" si="11"/>
        <v>51543.71</v>
      </c>
      <c r="I88" s="12">
        <f t="shared" si="11"/>
        <v>0</v>
      </c>
      <c r="J88" s="12">
        <f t="shared" si="11"/>
        <v>4221.94</v>
      </c>
      <c r="K88" s="12">
        <f t="shared" si="11"/>
        <v>36373.66</v>
      </c>
      <c r="L88" s="12">
        <f t="shared" si="11"/>
        <v>13795.2</v>
      </c>
      <c r="M88" s="12">
        <f t="shared" si="11"/>
        <v>140096</v>
      </c>
      <c r="N88" s="12">
        <f t="shared" si="11"/>
        <v>434356</v>
      </c>
      <c r="O88" s="23"/>
      <c r="P88" s="1"/>
      <c r="Q88" s="1"/>
      <c r="R88" s="1"/>
      <c r="S88" s="1"/>
      <c r="T88" s="1"/>
      <c r="U88" s="1"/>
      <c r="V88" s="1"/>
    </row>
    <row r="89" spans="1:22" ht="18">
      <c r="A89" s="9" t="s">
        <v>59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>
        <v>3000</v>
      </c>
      <c r="N89" s="25">
        <f t="shared" si="8"/>
        <v>3000</v>
      </c>
      <c r="O89" s="23"/>
      <c r="P89" s="1"/>
      <c r="Q89" s="1"/>
      <c r="R89" s="1"/>
      <c r="S89" s="1"/>
      <c r="T89" s="1"/>
      <c r="U89" s="1"/>
      <c r="V89" s="1"/>
    </row>
    <row r="90" spans="1:22" ht="18">
      <c r="A90" s="9" t="s">
        <v>41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>
        <v>15000</v>
      </c>
      <c r="N90" s="25">
        <f t="shared" si="8"/>
        <v>15000</v>
      </c>
      <c r="O90" s="23"/>
      <c r="P90" s="1"/>
      <c r="Q90" s="1"/>
      <c r="R90" s="1"/>
      <c r="S90" s="1"/>
      <c r="T90" s="1"/>
      <c r="U90" s="1"/>
      <c r="V90" s="1"/>
    </row>
    <row r="91" spans="1:22" ht="18">
      <c r="A91" s="9" t="s">
        <v>12</v>
      </c>
      <c r="B91" s="10"/>
      <c r="C91" s="10">
        <v>2100.45</v>
      </c>
      <c r="D91" s="10">
        <v>81065.09</v>
      </c>
      <c r="E91" s="10">
        <v>48577.66</v>
      </c>
      <c r="F91" s="10">
        <v>36970.29</v>
      </c>
      <c r="G91" s="10">
        <v>19612</v>
      </c>
      <c r="H91" s="10">
        <v>25374.71</v>
      </c>
      <c r="I91" s="10"/>
      <c r="J91" s="10">
        <v>4221.94</v>
      </c>
      <c r="K91" s="10">
        <v>36373.66</v>
      </c>
      <c r="L91" s="10">
        <v>13795.2</v>
      </c>
      <c r="M91" s="10">
        <v>36990.9</v>
      </c>
      <c r="N91" s="25">
        <f t="shared" si="8"/>
        <v>305081.9</v>
      </c>
      <c r="O91" s="23"/>
      <c r="P91" s="1"/>
      <c r="Q91" s="1"/>
      <c r="R91" s="1"/>
      <c r="S91" s="1"/>
      <c r="T91" s="1"/>
      <c r="U91" s="1"/>
      <c r="V91" s="1"/>
    </row>
    <row r="92" spans="1:22" ht="18">
      <c r="A92" s="9" t="s">
        <v>58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>
        <v>15000</v>
      </c>
      <c r="N92" s="25">
        <f t="shared" si="8"/>
        <v>15000</v>
      </c>
      <c r="O92" s="23"/>
      <c r="P92" s="1"/>
      <c r="Q92" s="1"/>
      <c r="R92" s="1"/>
      <c r="S92" s="1"/>
      <c r="T92" s="1"/>
      <c r="U92" s="1"/>
      <c r="V92" s="1"/>
    </row>
    <row r="93" spans="1:22" ht="18">
      <c r="A93" s="9" t="s">
        <v>54</v>
      </c>
      <c r="B93" s="10"/>
      <c r="C93" s="10"/>
      <c r="D93" s="10"/>
      <c r="E93" s="10"/>
      <c r="F93" s="10"/>
      <c r="G93" s="10"/>
      <c r="H93" s="10">
        <v>26169</v>
      </c>
      <c r="I93" s="10"/>
      <c r="J93" s="10"/>
      <c r="K93" s="10"/>
      <c r="L93" s="10"/>
      <c r="M93" s="10">
        <v>32230</v>
      </c>
      <c r="N93" s="25">
        <f t="shared" si="8"/>
        <v>58399</v>
      </c>
      <c r="O93" s="23"/>
      <c r="P93" s="1"/>
      <c r="Q93" s="1"/>
      <c r="R93" s="1"/>
      <c r="S93" s="1"/>
      <c r="T93" s="1"/>
      <c r="U93" s="1"/>
      <c r="V93" s="1"/>
    </row>
    <row r="94" spans="1:22" ht="18">
      <c r="A94" s="9" t="s">
        <v>88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>
        <v>15000</v>
      </c>
      <c r="N94" s="25">
        <f t="shared" si="8"/>
        <v>15000</v>
      </c>
      <c r="O94" s="23"/>
      <c r="P94" s="1"/>
      <c r="Q94" s="1"/>
      <c r="R94" s="1"/>
      <c r="S94" s="1"/>
      <c r="T94" s="1"/>
      <c r="U94" s="1"/>
      <c r="V94" s="1"/>
    </row>
    <row r="95" spans="1:22" ht="18">
      <c r="A95" s="9" t="s">
        <v>57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>
        <v>6600</v>
      </c>
      <c r="N95" s="25">
        <f t="shared" si="8"/>
        <v>6600</v>
      </c>
      <c r="O95" s="23"/>
      <c r="P95" s="1"/>
      <c r="Q95" s="1"/>
      <c r="R95" s="1"/>
      <c r="S95" s="1"/>
      <c r="T95" s="1"/>
      <c r="U95" s="1"/>
      <c r="V95" s="1"/>
    </row>
    <row r="96" spans="1:22" ht="18">
      <c r="A96" s="9" t="s">
        <v>68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>
        <v>9127.1</v>
      </c>
      <c r="N96" s="25">
        <f t="shared" si="8"/>
        <v>9127.1</v>
      </c>
      <c r="O96" s="23"/>
      <c r="P96" s="1"/>
      <c r="Q96" s="1"/>
      <c r="R96" s="1"/>
      <c r="S96" s="1"/>
      <c r="T96" s="1"/>
      <c r="U96" s="1"/>
      <c r="V96" s="1"/>
    </row>
    <row r="97" spans="1:22" ht="18">
      <c r="A97" s="9" t="s">
        <v>69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>
        <v>7148</v>
      </c>
      <c r="N97" s="25">
        <f t="shared" si="8"/>
        <v>7148</v>
      </c>
      <c r="O97" s="23"/>
      <c r="P97" s="1"/>
      <c r="Q97" s="1"/>
      <c r="R97" s="1"/>
      <c r="S97" s="1"/>
      <c r="T97" s="1"/>
      <c r="U97" s="1"/>
      <c r="V97" s="1"/>
    </row>
    <row r="98" spans="1:22" s="14" customFormat="1" ht="34.5" customHeight="1">
      <c r="A98" s="13" t="s">
        <v>0</v>
      </c>
      <c r="B98" s="12">
        <f aca="true" t="shared" si="12" ref="B98:N98">B4+B10+B12+B13+B17+B23+B45+B76+B79+B88</f>
        <v>89393.86</v>
      </c>
      <c r="C98" s="12">
        <f t="shared" si="12"/>
        <v>241302.5</v>
      </c>
      <c r="D98" s="12">
        <f t="shared" si="12"/>
        <v>362701.86</v>
      </c>
      <c r="E98" s="12">
        <f t="shared" si="12"/>
        <v>304397.70999999996</v>
      </c>
      <c r="F98" s="12">
        <f t="shared" si="12"/>
        <v>281754.67</v>
      </c>
      <c r="G98" s="12">
        <f t="shared" si="12"/>
        <v>235104.24000000002</v>
      </c>
      <c r="H98" s="12">
        <f t="shared" si="12"/>
        <v>326324.02999999997</v>
      </c>
      <c r="I98" s="12">
        <f t="shared" si="12"/>
        <v>224110.49000000002</v>
      </c>
      <c r="J98" s="12">
        <f t="shared" si="12"/>
        <v>196997.22</v>
      </c>
      <c r="K98" s="12">
        <f t="shared" si="12"/>
        <v>214298.65</v>
      </c>
      <c r="L98" s="12">
        <f t="shared" si="12"/>
        <v>275691.07</v>
      </c>
      <c r="M98" s="12">
        <f t="shared" si="12"/>
        <v>792223.7000000001</v>
      </c>
      <c r="N98" s="12">
        <f t="shared" si="12"/>
        <v>3544300.0000000005</v>
      </c>
      <c r="O98" s="23"/>
      <c r="P98" s="1"/>
      <c r="Q98" s="1"/>
      <c r="R98" s="1"/>
      <c r="S98" s="1"/>
      <c r="T98" s="1"/>
      <c r="U98" s="1"/>
      <c r="V98" s="1"/>
    </row>
    <row r="101" spans="1:14" ht="26.25">
      <c r="A101" s="30" t="s">
        <v>106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ht="23.25">
      <c r="A102" s="28"/>
      <c r="B102" s="29"/>
      <c r="C102" s="18"/>
      <c r="D102" s="18"/>
      <c r="E102" s="24"/>
      <c r="F102" s="24" t="s">
        <v>22</v>
      </c>
      <c r="G102" s="24"/>
      <c r="H102" s="24"/>
      <c r="I102" s="18"/>
      <c r="J102" s="18"/>
      <c r="K102" s="18"/>
      <c r="L102" s="18"/>
      <c r="M102" s="18"/>
      <c r="N102" s="18"/>
    </row>
    <row r="103" spans="1:14" ht="18">
      <c r="A103" s="8"/>
      <c r="B103" s="15" t="s">
        <v>24</v>
      </c>
      <c r="C103" s="15" t="s">
        <v>25</v>
      </c>
      <c r="D103" s="15" t="s">
        <v>26</v>
      </c>
      <c r="E103" s="15" t="s">
        <v>27</v>
      </c>
      <c r="F103" s="15" t="s">
        <v>28</v>
      </c>
      <c r="G103" s="15" t="s">
        <v>29</v>
      </c>
      <c r="H103" s="15" t="s">
        <v>31</v>
      </c>
      <c r="I103" s="15" t="s">
        <v>32</v>
      </c>
      <c r="J103" s="15" t="s">
        <v>33</v>
      </c>
      <c r="K103" s="15" t="s">
        <v>34</v>
      </c>
      <c r="L103" s="15" t="s">
        <v>35</v>
      </c>
      <c r="M103" s="15" t="s">
        <v>36</v>
      </c>
      <c r="N103" s="16" t="s">
        <v>19</v>
      </c>
    </row>
    <row r="104" spans="1:14" ht="21.75" customHeight="1">
      <c r="A104" s="11" t="s">
        <v>108</v>
      </c>
      <c r="B104" s="21">
        <f>B105+B106+B107+B108+B109</f>
        <v>30598.87</v>
      </c>
      <c r="C104" s="21">
        <f aca="true" t="shared" si="13" ref="C104:M104">C105+C106+C107+C108+C109</f>
        <v>88961.26000000001</v>
      </c>
      <c r="D104" s="21">
        <f t="shared" si="13"/>
        <v>100881.27</v>
      </c>
      <c r="E104" s="21">
        <f t="shared" si="13"/>
        <v>97504.45</v>
      </c>
      <c r="F104" s="21">
        <f t="shared" si="13"/>
        <v>105759.39</v>
      </c>
      <c r="G104" s="21">
        <f t="shared" si="13"/>
        <v>110960.81</v>
      </c>
      <c r="H104" s="21">
        <f t="shared" si="13"/>
        <v>161505.40000000002</v>
      </c>
      <c r="I104" s="21">
        <f t="shared" si="13"/>
        <v>61017.840000000004</v>
      </c>
      <c r="J104" s="21">
        <f t="shared" si="13"/>
        <v>76382.90000000001</v>
      </c>
      <c r="K104" s="21">
        <f t="shared" si="13"/>
        <v>96849</v>
      </c>
      <c r="L104" s="21">
        <f t="shared" si="13"/>
        <v>122700.94</v>
      </c>
      <c r="M104" s="21">
        <f t="shared" si="13"/>
        <v>230629.34</v>
      </c>
      <c r="N104" s="17">
        <f aca="true" t="shared" si="14" ref="N104:N109">SUM(B104:M104)</f>
        <v>1283751.4700000002</v>
      </c>
    </row>
    <row r="105" spans="1:14" ht="18">
      <c r="A105" s="9" t="s">
        <v>49</v>
      </c>
      <c r="B105" s="22">
        <v>30598.87</v>
      </c>
      <c r="C105" s="22">
        <v>69524.35</v>
      </c>
      <c r="D105" s="22">
        <v>78534.77</v>
      </c>
      <c r="E105" s="22">
        <v>75127.95</v>
      </c>
      <c r="F105" s="22">
        <v>87627.14</v>
      </c>
      <c r="G105" s="22">
        <v>92806.31</v>
      </c>
      <c r="H105" s="22">
        <v>143358.01</v>
      </c>
      <c r="I105" s="22">
        <v>52815.19</v>
      </c>
      <c r="J105" s="22">
        <v>68568.49</v>
      </c>
      <c r="K105" s="22">
        <v>74131.55</v>
      </c>
      <c r="L105" s="22">
        <v>80834.44</v>
      </c>
      <c r="M105" s="22">
        <v>105740.04</v>
      </c>
      <c r="N105" s="17">
        <f t="shared" si="14"/>
        <v>959667.1100000001</v>
      </c>
    </row>
    <row r="106" spans="1:14" ht="18">
      <c r="A106" s="9" t="s">
        <v>50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>
        <v>10000</v>
      </c>
      <c r="N106" s="17">
        <f t="shared" si="14"/>
        <v>10000</v>
      </c>
    </row>
    <row r="107" spans="1:14" ht="18">
      <c r="A107" s="9" t="s">
        <v>51</v>
      </c>
      <c r="B107" s="22"/>
      <c r="C107" s="22">
        <v>3269.91</v>
      </c>
      <c r="D107" s="22">
        <v>6176.5</v>
      </c>
      <c r="E107" s="22">
        <v>6176.5</v>
      </c>
      <c r="F107" s="22">
        <v>1965.25</v>
      </c>
      <c r="G107" s="22">
        <v>6176.5</v>
      </c>
      <c r="H107" s="22">
        <v>6176.5</v>
      </c>
      <c r="I107" s="22">
        <v>5370.87</v>
      </c>
      <c r="J107" s="22">
        <v>2807.5</v>
      </c>
      <c r="K107" s="22">
        <v>6176.5</v>
      </c>
      <c r="L107" s="22">
        <v>6442.5</v>
      </c>
      <c r="M107" s="22">
        <v>12885</v>
      </c>
      <c r="N107" s="17">
        <f t="shared" si="14"/>
        <v>63623.53</v>
      </c>
    </row>
    <row r="108" spans="1:14" ht="18">
      <c r="A108" s="9" t="s">
        <v>52</v>
      </c>
      <c r="B108" s="22"/>
      <c r="C108" s="22">
        <v>16167</v>
      </c>
      <c r="D108" s="22">
        <v>16170</v>
      </c>
      <c r="E108" s="22">
        <v>16200</v>
      </c>
      <c r="F108" s="22">
        <v>16167</v>
      </c>
      <c r="G108" s="22">
        <v>11978</v>
      </c>
      <c r="H108" s="22">
        <v>11970.89</v>
      </c>
      <c r="I108" s="22">
        <v>2831.78</v>
      </c>
      <c r="J108" s="22">
        <v>5006.91</v>
      </c>
      <c r="K108" s="22">
        <v>16540.95</v>
      </c>
      <c r="L108" s="22">
        <v>35424</v>
      </c>
      <c r="M108" s="22">
        <v>98004.3</v>
      </c>
      <c r="N108" s="17">
        <f t="shared" si="14"/>
        <v>246460.83000000002</v>
      </c>
    </row>
    <row r="109" spans="1:14" ht="18">
      <c r="A109" s="9" t="s">
        <v>90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>
        <v>4000</v>
      </c>
      <c r="N109" s="17">
        <f t="shared" si="14"/>
        <v>4000</v>
      </c>
    </row>
    <row r="110" spans="1:14" ht="18">
      <c r="A110" s="13" t="s">
        <v>1</v>
      </c>
      <c r="B110" s="21">
        <f>SUM(B111:B112)</f>
        <v>0</v>
      </c>
      <c r="C110" s="21">
        <f aca="true" t="shared" si="15" ref="C110:N110">SUM(C111:C112)</f>
        <v>0</v>
      </c>
      <c r="D110" s="21">
        <f t="shared" si="15"/>
        <v>0</v>
      </c>
      <c r="E110" s="21">
        <f t="shared" si="15"/>
        <v>0</v>
      </c>
      <c r="F110" s="21">
        <f t="shared" si="15"/>
        <v>0</v>
      </c>
      <c r="G110" s="21">
        <f t="shared" si="15"/>
        <v>0</v>
      </c>
      <c r="H110" s="21">
        <f t="shared" si="15"/>
        <v>0</v>
      </c>
      <c r="I110" s="21">
        <f t="shared" si="15"/>
        <v>0</v>
      </c>
      <c r="J110" s="21">
        <f t="shared" si="15"/>
        <v>0</v>
      </c>
      <c r="K110" s="21">
        <f t="shared" si="15"/>
        <v>0</v>
      </c>
      <c r="L110" s="21">
        <f t="shared" si="15"/>
        <v>0</v>
      </c>
      <c r="M110" s="21">
        <f t="shared" si="15"/>
        <v>0</v>
      </c>
      <c r="N110" s="21">
        <f t="shared" si="15"/>
        <v>0</v>
      </c>
    </row>
    <row r="111" spans="1:14" ht="18">
      <c r="A111" s="9" t="s">
        <v>91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17">
        <f>SUM(B111:M111)</f>
        <v>0</v>
      </c>
    </row>
    <row r="112" spans="1:14" ht="18">
      <c r="A112" s="9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7">
        <f aca="true" t="shared" si="16" ref="N112:N132">SUM(B112:M112)</f>
        <v>0</v>
      </c>
    </row>
    <row r="113" spans="1:14" ht="23.25" customHeight="1">
      <c r="A113" s="11" t="s">
        <v>107</v>
      </c>
      <c r="B113" s="12">
        <f aca="true" t="shared" si="17" ref="B113:N113">SUM(B114:B114)</f>
        <v>0</v>
      </c>
      <c r="C113" s="12">
        <f t="shared" si="17"/>
        <v>23614</v>
      </c>
      <c r="D113" s="12">
        <f t="shared" si="17"/>
        <v>28802</v>
      </c>
      <c r="E113" s="12">
        <f t="shared" si="17"/>
        <v>28814</v>
      </c>
      <c r="F113" s="12">
        <f t="shared" si="17"/>
        <v>29207</v>
      </c>
      <c r="G113" s="12">
        <f t="shared" si="17"/>
        <v>31358</v>
      </c>
      <c r="H113" s="12">
        <f t="shared" si="17"/>
        <v>32867</v>
      </c>
      <c r="I113" s="12">
        <f t="shared" si="17"/>
        <v>41598</v>
      </c>
      <c r="J113" s="12">
        <f t="shared" si="17"/>
        <v>18723</v>
      </c>
      <c r="K113" s="12">
        <f t="shared" si="17"/>
        <v>30061</v>
      </c>
      <c r="L113" s="12">
        <f t="shared" si="17"/>
        <v>35357</v>
      </c>
      <c r="M113" s="12">
        <f t="shared" si="17"/>
        <v>82221.13</v>
      </c>
      <c r="N113" s="12">
        <f t="shared" si="17"/>
        <v>382622.13</v>
      </c>
    </row>
    <row r="114" spans="1:14" ht="18">
      <c r="A114" s="9"/>
      <c r="B114" s="10"/>
      <c r="C114" s="10">
        <v>23614</v>
      </c>
      <c r="D114" s="10">
        <v>28802</v>
      </c>
      <c r="E114" s="10">
        <v>28814</v>
      </c>
      <c r="F114" s="10">
        <v>29207</v>
      </c>
      <c r="G114" s="10">
        <v>31358</v>
      </c>
      <c r="H114" s="10">
        <v>32867</v>
      </c>
      <c r="I114" s="10">
        <v>41598</v>
      </c>
      <c r="J114" s="10">
        <v>18723</v>
      </c>
      <c r="K114" s="10">
        <v>30061</v>
      </c>
      <c r="L114" s="10">
        <v>35357</v>
      </c>
      <c r="M114" s="10">
        <v>82221.13</v>
      </c>
      <c r="N114" s="17">
        <f t="shared" si="16"/>
        <v>382622.13</v>
      </c>
    </row>
    <row r="115" spans="1:14" ht="18">
      <c r="A115" s="13" t="s">
        <v>92</v>
      </c>
      <c r="B115" s="12">
        <f aca="true" t="shared" si="18" ref="B115:N115">SUM(B116:B116)</f>
        <v>0</v>
      </c>
      <c r="C115" s="12">
        <f t="shared" si="18"/>
        <v>0</v>
      </c>
      <c r="D115" s="12">
        <f t="shared" si="18"/>
        <v>0</v>
      </c>
      <c r="E115" s="12">
        <f t="shared" si="18"/>
        <v>0</v>
      </c>
      <c r="F115" s="12">
        <f t="shared" si="18"/>
        <v>0</v>
      </c>
      <c r="G115" s="12">
        <f t="shared" si="18"/>
        <v>0</v>
      </c>
      <c r="H115" s="12">
        <f t="shared" si="18"/>
        <v>0</v>
      </c>
      <c r="I115" s="12">
        <f t="shared" si="18"/>
        <v>0</v>
      </c>
      <c r="J115" s="12">
        <f t="shared" si="18"/>
        <v>0</v>
      </c>
      <c r="K115" s="12">
        <f t="shared" si="18"/>
        <v>0</v>
      </c>
      <c r="L115" s="12">
        <f t="shared" si="18"/>
        <v>0</v>
      </c>
      <c r="M115" s="12">
        <f t="shared" si="18"/>
        <v>0</v>
      </c>
      <c r="N115" s="12">
        <f t="shared" si="18"/>
        <v>0</v>
      </c>
    </row>
    <row r="116" spans="1:14" ht="18">
      <c r="A116" s="9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7">
        <f t="shared" si="16"/>
        <v>0</v>
      </c>
    </row>
    <row r="117" spans="1:14" ht="21.75" customHeight="1">
      <c r="A117" s="13" t="s">
        <v>112</v>
      </c>
      <c r="B117" s="12">
        <f aca="true" t="shared" si="19" ref="B117:N117">SUM(B118:B120)</f>
        <v>0</v>
      </c>
      <c r="C117" s="12">
        <f t="shared" si="19"/>
        <v>0</v>
      </c>
      <c r="D117" s="12">
        <f t="shared" si="19"/>
        <v>0</v>
      </c>
      <c r="E117" s="12">
        <f t="shared" si="19"/>
        <v>5400</v>
      </c>
      <c r="F117" s="12">
        <f t="shared" si="19"/>
        <v>0</v>
      </c>
      <c r="G117" s="12">
        <f t="shared" si="19"/>
        <v>0</v>
      </c>
      <c r="H117" s="12">
        <f t="shared" si="19"/>
        <v>0</v>
      </c>
      <c r="I117" s="12">
        <f t="shared" si="19"/>
        <v>4458</v>
      </c>
      <c r="J117" s="12">
        <f t="shared" si="19"/>
        <v>0</v>
      </c>
      <c r="K117" s="12">
        <f t="shared" si="19"/>
        <v>0</v>
      </c>
      <c r="L117" s="12">
        <f t="shared" si="19"/>
        <v>0</v>
      </c>
      <c r="M117" s="12">
        <f t="shared" si="19"/>
        <v>990</v>
      </c>
      <c r="N117" s="12">
        <f t="shared" si="19"/>
        <v>10848</v>
      </c>
    </row>
    <row r="118" spans="1:14" ht="18">
      <c r="A118" s="9" t="s">
        <v>93</v>
      </c>
      <c r="B118" s="10"/>
      <c r="C118" s="10"/>
      <c r="D118" s="10"/>
      <c r="E118" s="10"/>
      <c r="F118" s="10"/>
      <c r="G118" s="10"/>
      <c r="H118" s="10"/>
      <c r="I118" s="10">
        <v>4458</v>
      </c>
      <c r="J118" s="10"/>
      <c r="K118" s="10"/>
      <c r="L118" s="10"/>
      <c r="M118" s="10">
        <v>990</v>
      </c>
      <c r="N118" s="17">
        <f t="shared" si="16"/>
        <v>5448</v>
      </c>
    </row>
    <row r="119" spans="1:14" ht="18">
      <c r="A119" s="9" t="s">
        <v>94</v>
      </c>
      <c r="B119" s="10"/>
      <c r="C119" s="10"/>
      <c r="D119" s="10"/>
      <c r="E119" s="10">
        <v>1800</v>
      </c>
      <c r="F119" s="10"/>
      <c r="G119" s="10"/>
      <c r="H119" s="10"/>
      <c r="I119" s="10"/>
      <c r="J119" s="10"/>
      <c r="K119" s="10"/>
      <c r="L119" s="10"/>
      <c r="M119" s="10"/>
      <c r="N119" s="17">
        <f t="shared" si="16"/>
        <v>1800</v>
      </c>
    </row>
    <row r="120" spans="1:14" ht="18">
      <c r="A120" s="9" t="s">
        <v>95</v>
      </c>
      <c r="B120" s="10"/>
      <c r="C120" s="10"/>
      <c r="D120" s="10"/>
      <c r="E120" s="10">
        <v>3600</v>
      </c>
      <c r="F120" s="10"/>
      <c r="G120" s="10"/>
      <c r="H120" s="10"/>
      <c r="I120" s="10"/>
      <c r="J120" s="10"/>
      <c r="K120" s="10"/>
      <c r="L120" s="10"/>
      <c r="M120" s="10"/>
      <c r="N120" s="17">
        <f t="shared" si="16"/>
        <v>3600</v>
      </c>
    </row>
    <row r="121" spans="1:14" ht="23.25" customHeight="1">
      <c r="A121" s="11" t="s">
        <v>114</v>
      </c>
      <c r="B121" s="12">
        <f>SUM(B122:B129)</f>
        <v>0</v>
      </c>
      <c r="C121" s="12">
        <f aca="true" t="shared" si="20" ref="C121:N121">SUM(C122:C129)</f>
        <v>0</v>
      </c>
      <c r="D121" s="12">
        <f t="shared" si="20"/>
        <v>0</v>
      </c>
      <c r="E121" s="12">
        <f t="shared" si="20"/>
        <v>0</v>
      </c>
      <c r="F121" s="12">
        <f t="shared" si="20"/>
        <v>0</v>
      </c>
      <c r="G121" s="12">
        <f t="shared" si="20"/>
        <v>0</v>
      </c>
      <c r="H121" s="12">
        <f t="shared" si="20"/>
        <v>0</v>
      </c>
      <c r="I121" s="12">
        <f t="shared" si="20"/>
        <v>0</v>
      </c>
      <c r="J121" s="12">
        <f t="shared" si="20"/>
        <v>0</v>
      </c>
      <c r="K121" s="12">
        <f t="shared" si="20"/>
        <v>0</v>
      </c>
      <c r="L121" s="12">
        <f t="shared" si="20"/>
        <v>0</v>
      </c>
      <c r="M121" s="12">
        <f t="shared" si="20"/>
        <v>393915</v>
      </c>
      <c r="N121" s="12">
        <f t="shared" si="20"/>
        <v>393915</v>
      </c>
    </row>
    <row r="122" spans="1:14" ht="18">
      <c r="A122" s="9" t="s">
        <v>96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>
        <v>71890</v>
      </c>
      <c r="N122" s="17">
        <f t="shared" si="16"/>
        <v>71890</v>
      </c>
    </row>
    <row r="123" spans="1:14" ht="18">
      <c r="A123" s="9" t="s">
        <v>97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>
        <v>31050</v>
      </c>
      <c r="N123" s="17">
        <f t="shared" si="16"/>
        <v>31050</v>
      </c>
    </row>
    <row r="124" spans="1:14" ht="18">
      <c r="A124" s="9" t="s">
        <v>98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>
        <v>30515</v>
      </c>
      <c r="N124" s="17">
        <f t="shared" si="16"/>
        <v>30515</v>
      </c>
    </row>
    <row r="125" spans="1:14" ht="18">
      <c r="A125" s="9" t="s">
        <v>99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>
        <v>188600</v>
      </c>
      <c r="N125" s="17">
        <f t="shared" si="16"/>
        <v>188600</v>
      </c>
    </row>
    <row r="126" spans="1:14" ht="18">
      <c r="A126" s="9" t="s">
        <v>100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>
        <v>9500</v>
      </c>
      <c r="N126" s="17">
        <f t="shared" si="16"/>
        <v>9500</v>
      </c>
    </row>
    <row r="127" spans="1:14" ht="18">
      <c r="A127" s="9" t="s">
        <v>101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>
        <v>15200</v>
      </c>
      <c r="N127" s="17">
        <f t="shared" si="16"/>
        <v>15200</v>
      </c>
    </row>
    <row r="128" spans="1:14" ht="18">
      <c r="A128" s="9" t="s">
        <v>102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>
        <v>38900</v>
      </c>
      <c r="N128" s="17">
        <f t="shared" si="16"/>
        <v>38900</v>
      </c>
    </row>
    <row r="129" spans="1:14" ht="18">
      <c r="A129" s="9" t="s">
        <v>103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>
        <v>8260</v>
      </c>
      <c r="N129" s="17">
        <f t="shared" si="16"/>
        <v>8260</v>
      </c>
    </row>
    <row r="130" spans="1:14" ht="21.75" customHeight="1">
      <c r="A130" s="13" t="s">
        <v>115</v>
      </c>
      <c r="B130" s="12">
        <f aca="true" t="shared" si="21" ref="B130:N130">SUM(B131:B132)</f>
        <v>0</v>
      </c>
      <c r="C130" s="12">
        <f t="shared" si="21"/>
        <v>0</v>
      </c>
      <c r="D130" s="12">
        <f t="shared" si="21"/>
        <v>0</v>
      </c>
      <c r="E130" s="12">
        <f t="shared" si="21"/>
        <v>0</v>
      </c>
      <c r="F130" s="27">
        <f t="shared" si="21"/>
        <v>0</v>
      </c>
      <c r="G130" s="12">
        <f t="shared" si="21"/>
        <v>0</v>
      </c>
      <c r="H130" s="12">
        <f t="shared" si="21"/>
        <v>0</v>
      </c>
      <c r="I130" s="12">
        <f t="shared" si="21"/>
        <v>0</v>
      </c>
      <c r="J130" s="12">
        <f t="shared" si="21"/>
        <v>0</v>
      </c>
      <c r="K130" s="12">
        <f t="shared" si="21"/>
        <v>0</v>
      </c>
      <c r="L130" s="12">
        <f t="shared" si="21"/>
        <v>8544.4</v>
      </c>
      <c r="M130" s="12">
        <f t="shared" si="21"/>
        <v>130719</v>
      </c>
      <c r="N130" s="12">
        <f t="shared" si="21"/>
        <v>139263.4</v>
      </c>
    </row>
    <row r="131" spans="1:14" ht="18">
      <c r="A131" s="9" t="s">
        <v>104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>
        <v>130719</v>
      </c>
      <c r="N131" s="17">
        <f t="shared" si="16"/>
        <v>130719</v>
      </c>
    </row>
    <row r="132" spans="1:14" ht="18">
      <c r="A132" s="9" t="s">
        <v>105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>
        <v>8544.4</v>
      </c>
      <c r="M132" s="10"/>
      <c r="N132" s="17">
        <f t="shared" si="16"/>
        <v>8544.4</v>
      </c>
    </row>
    <row r="133" spans="1:14" ht="18">
      <c r="A133" s="13" t="s">
        <v>0</v>
      </c>
      <c r="B133" s="12">
        <f aca="true" t="shared" si="22" ref="B133:N133">B104+B110+B113+B115+B117+B121+B130</f>
        <v>30598.87</v>
      </c>
      <c r="C133" s="12">
        <f t="shared" si="22"/>
        <v>112575.26000000001</v>
      </c>
      <c r="D133" s="12">
        <f t="shared" si="22"/>
        <v>129683.27</v>
      </c>
      <c r="E133" s="12">
        <f t="shared" si="22"/>
        <v>131718.45</v>
      </c>
      <c r="F133" s="12">
        <f t="shared" si="22"/>
        <v>134966.39</v>
      </c>
      <c r="G133" s="12">
        <f t="shared" si="22"/>
        <v>142318.81</v>
      </c>
      <c r="H133" s="12">
        <f t="shared" si="22"/>
        <v>194372.40000000002</v>
      </c>
      <c r="I133" s="12">
        <f t="shared" si="22"/>
        <v>107073.84</v>
      </c>
      <c r="J133" s="12">
        <f t="shared" si="22"/>
        <v>95105.90000000001</v>
      </c>
      <c r="K133" s="12">
        <f t="shared" si="22"/>
        <v>126910</v>
      </c>
      <c r="L133" s="12">
        <f t="shared" si="22"/>
        <v>166602.34</v>
      </c>
      <c r="M133" s="12">
        <f t="shared" si="22"/>
        <v>838474.47</v>
      </c>
      <c r="N133" s="12">
        <f t="shared" si="22"/>
        <v>2210400</v>
      </c>
    </row>
    <row r="136" spans="1:14" ht="39.75" customHeight="1">
      <c r="A136" s="30" t="s">
        <v>117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1:14" ht="30" customHeight="1">
      <c r="A137" s="28"/>
      <c r="B137" s="29"/>
      <c r="C137" s="18"/>
      <c r="D137" s="18"/>
      <c r="E137" s="24"/>
      <c r="F137" s="24" t="s">
        <v>22</v>
      </c>
      <c r="G137" s="24"/>
      <c r="H137" s="24"/>
      <c r="I137" s="18"/>
      <c r="J137" s="18"/>
      <c r="K137" s="18"/>
      <c r="L137" s="18"/>
      <c r="M137" s="18"/>
      <c r="N137" s="18"/>
    </row>
    <row r="138" spans="1:14" ht="18">
      <c r="A138" s="8"/>
      <c r="B138" s="15" t="s">
        <v>24</v>
      </c>
      <c r="C138" s="15" t="s">
        <v>25</v>
      </c>
      <c r="D138" s="15" t="s">
        <v>26</v>
      </c>
      <c r="E138" s="15" t="s">
        <v>27</v>
      </c>
      <c r="F138" s="15" t="s">
        <v>28</v>
      </c>
      <c r="G138" s="15" t="s">
        <v>29</v>
      </c>
      <c r="H138" s="15" t="s">
        <v>31</v>
      </c>
      <c r="I138" s="15" t="s">
        <v>32</v>
      </c>
      <c r="J138" s="15" t="s">
        <v>33</v>
      </c>
      <c r="K138" s="15" t="s">
        <v>34</v>
      </c>
      <c r="L138" s="15" t="s">
        <v>35</v>
      </c>
      <c r="M138" s="15" t="s">
        <v>36</v>
      </c>
      <c r="N138" s="16" t="s">
        <v>19</v>
      </c>
    </row>
    <row r="139" spans="1:14" ht="24.75" customHeight="1">
      <c r="A139" s="13" t="s">
        <v>115</v>
      </c>
      <c r="B139" s="12">
        <f>SUM(B140:B140)</f>
        <v>0</v>
      </c>
      <c r="C139" s="12">
        <f>SUM(C140:C140)</f>
        <v>792</v>
      </c>
      <c r="D139" s="12">
        <f>SUM(D140:D140)</f>
        <v>2200</v>
      </c>
      <c r="E139" s="12">
        <f>SUM(E140:E140)</f>
        <v>10398</v>
      </c>
      <c r="F139" s="27">
        <f>SUM(F140:F140)</f>
        <v>5576</v>
      </c>
      <c r="G139" s="12">
        <f>SUM(G140:G140)</f>
        <v>13476</v>
      </c>
      <c r="H139" s="12">
        <f>SUM(H140:H140)</f>
        <v>-990</v>
      </c>
      <c r="I139" s="12">
        <f>SUM(I140:I140)</f>
        <v>66979.75</v>
      </c>
      <c r="J139" s="12">
        <f>SUM(J140:J140)</f>
        <v>529</v>
      </c>
      <c r="K139" s="12">
        <f>SUM(K140:K140)</f>
        <v>1291</v>
      </c>
      <c r="L139" s="12">
        <f>SUM(L140:L140)</f>
        <v>1234</v>
      </c>
      <c r="M139" s="12">
        <f>SUM(M140:M140)</f>
        <v>49907.1</v>
      </c>
      <c r="N139" s="12">
        <f>SUM(N140:N140)</f>
        <v>151392.85</v>
      </c>
    </row>
    <row r="140" spans="1:14" ht="18">
      <c r="A140" s="9" t="s">
        <v>116</v>
      </c>
      <c r="B140" s="10"/>
      <c r="C140" s="10">
        <v>792</v>
      </c>
      <c r="D140" s="10">
        <v>2200</v>
      </c>
      <c r="E140" s="10">
        <v>10398</v>
      </c>
      <c r="F140" s="10">
        <v>5576</v>
      </c>
      <c r="G140" s="10">
        <v>13476</v>
      </c>
      <c r="H140" s="10">
        <v>-990</v>
      </c>
      <c r="I140" s="10">
        <v>66979.75</v>
      </c>
      <c r="J140" s="10">
        <v>529</v>
      </c>
      <c r="K140" s="10">
        <v>1291</v>
      </c>
      <c r="L140" s="10">
        <v>1234</v>
      </c>
      <c r="M140" s="10">
        <v>49907.1</v>
      </c>
      <c r="N140" s="17">
        <f>SUM(B140:M140)</f>
        <v>151392.85</v>
      </c>
    </row>
    <row r="141" spans="1:14" ht="18">
      <c r="A141" s="13" t="s">
        <v>0</v>
      </c>
      <c r="B141" s="12">
        <f>B139</f>
        <v>0</v>
      </c>
      <c r="C141" s="12">
        <f aca="true" t="shared" si="23" ref="C141:N141">C139</f>
        <v>792</v>
      </c>
      <c r="D141" s="12">
        <f t="shared" si="23"/>
        <v>2200</v>
      </c>
      <c r="E141" s="12">
        <f t="shared" si="23"/>
        <v>10398</v>
      </c>
      <c r="F141" s="12">
        <f t="shared" si="23"/>
        <v>5576</v>
      </c>
      <c r="G141" s="12">
        <f t="shared" si="23"/>
        <v>13476</v>
      </c>
      <c r="H141" s="12">
        <f t="shared" si="23"/>
        <v>-990</v>
      </c>
      <c r="I141" s="12">
        <f t="shared" si="23"/>
        <v>66979.75</v>
      </c>
      <c r="J141" s="12">
        <f t="shared" si="23"/>
        <v>529</v>
      </c>
      <c r="K141" s="12">
        <f t="shared" si="23"/>
        <v>1291</v>
      </c>
      <c r="L141" s="12">
        <f t="shared" si="23"/>
        <v>1234</v>
      </c>
      <c r="M141" s="12">
        <f t="shared" si="23"/>
        <v>49907.1</v>
      </c>
      <c r="N141" s="12">
        <f t="shared" si="23"/>
        <v>151392.85</v>
      </c>
    </row>
    <row r="144" spans="1:14" ht="38.25" customHeight="1">
      <c r="A144" s="30" t="s">
        <v>121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1:14" ht="33" customHeight="1">
      <c r="A145" s="28"/>
      <c r="B145" s="29"/>
      <c r="C145" s="18"/>
      <c r="D145" s="18"/>
      <c r="E145" s="24"/>
      <c r="F145" s="24" t="s">
        <v>22</v>
      </c>
      <c r="G145" s="24"/>
      <c r="H145" s="24"/>
      <c r="I145" s="18"/>
      <c r="J145" s="18"/>
      <c r="K145" s="18"/>
      <c r="L145" s="18"/>
      <c r="M145" s="18"/>
      <c r="N145" s="18"/>
    </row>
    <row r="146" spans="1:14" ht="18">
      <c r="A146" s="8"/>
      <c r="B146" s="15" t="s">
        <v>24</v>
      </c>
      <c r="C146" s="15" t="s">
        <v>25</v>
      </c>
      <c r="D146" s="15" t="s">
        <v>26</v>
      </c>
      <c r="E146" s="15" t="s">
        <v>27</v>
      </c>
      <c r="F146" s="15" t="s">
        <v>28</v>
      </c>
      <c r="G146" s="15" t="s">
        <v>29</v>
      </c>
      <c r="H146" s="15" t="s">
        <v>31</v>
      </c>
      <c r="I146" s="15" t="s">
        <v>32</v>
      </c>
      <c r="J146" s="15" t="s">
        <v>33</v>
      </c>
      <c r="K146" s="15" t="s">
        <v>34</v>
      </c>
      <c r="L146" s="15" t="s">
        <v>35</v>
      </c>
      <c r="M146" s="15" t="s">
        <v>36</v>
      </c>
      <c r="N146" s="16" t="s">
        <v>19</v>
      </c>
    </row>
    <row r="147" spans="1:14" ht="23.25" customHeight="1">
      <c r="A147" s="13" t="s">
        <v>113</v>
      </c>
      <c r="B147" s="12">
        <f>SUM(B148:B150)</f>
        <v>0</v>
      </c>
      <c r="C147" s="12">
        <f aca="true" t="shared" si="24" ref="C147:N147">SUM(C148:C150)</f>
        <v>0</v>
      </c>
      <c r="D147" s="12">
        <f t="shared" si="24"/>
        <v>0</v>
      </c>
      <c r="E147" s="12">
        <f t="shared" si="24"/>
        <v>389</v>
      </c>
      <c r="F147" s="12">
        <f t="shared" si="24"/>
        <v>0</v>
      </c>
      <c r="G147" s="12">
        <f t="shared" si="24"/>
        <v>0</v>
      </c>
      <c r="H147" s="12">
        <f t="shared" si="24"/>
        <v>410</v>
      </c>
      <c r="I147" s="12">
        <f t="shared" si="24"/>
        <v>0</v>
      </c>
      <c r="J147" s="12">
        <f t="shared" si="24"/>
        <v>0</v>
      </c>
      <c r="K147" s="12">
        <f t="shared" si="24"/>
        <v>380</v>
      </c>
      <c r="L147" s="12">
        <f t="shared" si="24"/>
        <v>0</v>
      </c>
      <c r="M147" s="12">
        <f t="shared" si="24"/>
        <v>382</v>
      </c>
      <c r="N147" s="12">
        <f t="shared" si="24"/>
        <v>1561</v>
      </c>
    </row>
    <row r="148" spans="1:14" ht="18">
      <c r="A148" s="9" t="s">
        <v>118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7">
        <f>SUM(B148:M148)</f>
        <v>0</v>
      </c>
    </row>
    <row r="149" spans="1:14" ht="18">
      <c r="A149" s="9" t="s">
        <v>30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7">
        <f>SUM(B149:M149)</f>
        <v>0</v>
      </c>
    </row>
    <row r="150" spans="1:14" ht="18">
      <c r="A150" s="9" t="s">
        <v>119</v>
      </c>
      <c r="B150" s="10"/>
      <c r="C150" s="10"/>
      <c r="D150" s="10"/>
      <c r="E150" s="10">
        <v>389</v>
      </c>
      <c r="F150" s="10"/>
      <c r="G150" s="10"/>
      <c r="H150" s="10">
        <v>410</v>
      </c>
      <c r="I150" s="10"/>
      <c r="J150" s="10"/>
      <c r="K150" s="10">
        <v>380</v>
      </c>
      <c r="L150" s="10"/>
      <c r="M150" s="10">
        <v>382</v>
      </c>
      <c r="N150" s="17">
        <f>SUM(B150:M150)</f>
        <v>1561</v>
      </c>
    </row>
    <row r="151" spans="1:14" ht="21" customHeight="1">
      <c r="A151" s="13" t="s">
        <v>115</v>
      </c>
      <c r="B151" s="12">
        <f>SUM(B152:B152)</f>
        <v>0</v>
      </c>
      <c r="C151" s="12">
        <f>SUM(C152:C152)</f>
        <v>0</v>
      </c>
      <c r="D151" s="12">
        <f>SUM(D152:D152)</f>
        <v>0</v>
      </c>
      <c r="E151" s="12">
        <f>SUM(E152:E152)</f>
        <v>0</v>
      </c>
      <c r="F151" s="27">
        <f>SUM(F152:F152)</f>
        <v>0</v>
      </c>
      <c r="G151" s="12">
        <f>SUM(G152:G152)</f>
        <v>0</v>
      </c>
      <c r="H151" s="12">
        <f>SUM(H152:H152)</f>
        <v>0</v>
      </c>
      <c r="I151" s="12">
        <f>SUM(I152:I152)</f>
        <v>0</v>
      </c>
      <c r="J151" s="12">
        <f>SUM(J152:J152)</f>
        <v>0</v>
      </c>
      <c r="K151" s="12">
        <f>SUM(K152:K152)</f>
        <v>0</v>
      </c>
      <c r="L151" s="12">
        <f>SUM(L152:L152)</f>
        <v>0</v>
      </c>
      <c r="M151" s="12">
        <f>SUM(M152:M152)</f>
        <v>6245</v>
      </c>
      <c r="N151" s="12">
        <f>SUM(N152:N152)</f>
        <v>6245</v>
      </c>
    </row>
    <row r="152" spans="1:14" ht="18">
      <c r="A152" s="9" t="s">
        <v>120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>
        <v>6245</v>
      </c>
      <c r="N152" s="17">
        <f>SUM(B152:M152)</f>
        <v>6245</v>
      </c>
    </row>
    <row r="153" spans="1:14" ht="18">
      <c r="A153" s="13" t="s">
        <v>0</v>
      </c>
      <c r="B153" s="12">
        <f>B147+B151</f>
        <v>0</v>
      </c>
      <c r="C153" s="12">
        <f aca="true" t="shared" si="25" ref="C153:N153">C147+C151</f>
        <v>0</v>
      </c>
      <c r="D153" s="12">
        <f t="shared" si="25"/>
        <v>0</v>
      </c>
      <c r="E153" s="12">
        <f t="shared" si="25"/>
        <v>389</v>
      </c>
      <c r="F153" s="12">
        <f t="shared" si="25"/>
        <v>0</v>
      </c>
      <c r="G153" s="12">
        <f t="shared" si="25"/>
        <v>0</v>
      </c>
      <c r="H153" s="12">
        <f t="shared" si="25"/>
        <v>410</v>
      </c>
      <c r="I153" s="12">
        <f t="shared" si="25"/>
        <v>0</v>
      </c>
      <c r="J153" s="12">
        <f t="shared" si="25"/>
        <v>0</v>
      </c>
      <c r="K153" s="12">
        <f t="shared" si="25"/>
        <v>380</v>
      </c>
      <c r="L153" s="12">
        <f t="shared" si="25"/>
        <v>0</v>
      </c>
      <c r="M153" s="12">
        <f t="shared" si="25"/>
        <v>6627</v>
      </c>
      <c r="N153" s="12">
        <f t="shared" si="25"/>
        <v>7806</v>
      </c>
    </row>
    <row r="156" spans="1:2" ht="40.5">
      <c r="A156" s="31" t="s">
        <v>125</v>
      </c>
      <c r="B156" s="32" t="s">
        <v>122</v>
      </c>
    </row>
    <row r="157" spans="1:2" ht="20.25">
      <c r="A157" s="31"/>
      <c r="B157" s="32"/>
    </row>
    <row r="158" spans="1:2" ht="40.5">
      <c r="A158" s="31" t="s">
        <v>123</v>
      </c>
      <c r="B158" s="32" t="s">
        <v>124</v>
      </c>
    </row>
  </sheetData>
  <sheetProtection/>
  <mergeCells count="8">
    <mergeCell ref="A136:N136"/>
    <mergeCell ref="A137:B137"/>
    <mergeCell ref="A144:N144"/>
    <mergeCell ref="A145:B145"/>
    <mergeCell ref="A2:B2"/>
    <mergeCell ref="A1:N1"/>
    <mergeCell ref="A101:N101"/>
    <mergeCell ref="A102:B102"/>
  </mergeCells>
  <printOptions/>
  <pageMargins left="0.31496062992125984" right="0" top="0.57" bottom="0.11811023622047245" header="0.59" footer="0.11811023622047245"/>
  <pageSetup horizontalDpi="600" verticalDpi="600" orientation="landscape" paperSize="9" scale="40" r:id="rId1"/>
  <rowBreaks count="2" manualBreakCount="2">
    <brk id="78" max="255" man="1"/>
    <brk id="13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ира</cp:lastModifiedBy>
  <cp:lastPrinted>2020-01-21T06:17:37Z</cp:lastPrinted>
  <dcterms:created xsi:type="dcterms:W3CDTF">1996-10-08T23:32:33Z</dcterms:created>
  <dcterms:modified xsi:type="dcterms:W3CDTF">2020-01-21T06:18:06Z</dcterms:modified>
  <cp:category/>
  <cp:version/>
  <cp:contentType/>
  <cp:contentStatus/>
</cp:coreProperties>
</file>