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" sheetId="1" r:id="rId1"/>
    <sheet name="Лист1" sheetId="2" r:id="rId2"/>
  </sheets>
  <definedNames>
    <definedName name="_xlnm.Print_Area" localSheetId="0">'расход'!$A$1:$N$166</definedName>
  </definedNames>
  <calcPr fullCalcOnLoad="1"/>
</workbook>
</file>

<file path=xl/sharedStrings.xml><?xml version="1.0" encoding="utf-8"?>
<sst xmlns="http://schemas.openxmlformats.org/spreadsheetml/2006/main" count="199" uniqueCount="124">
  <si>
    <t>ВСЕГО</t>
  </si>
  <si>
    <t>электроэнергия</t>
  </si>
  <si>
    <t>вода</t>
  </si>
  <si>
    <t>вывоз ЖБО</t>
  </si>
  <si>
    <t>вывоз ТБО</t>
  </si>
  <si>
    <t>дератизация</t>
  </si>
  <si>
    <t>ПТО газ.оборудования</t>
  </si>
  <si>
    <t>медосмотр сотрудников</t>
  </si>
  <si>
    <t>подписка</t>
  </si>
  <si>
    <t>изготовл.псд</t>
  </si>
  <si>
    <t>наценка на продукты питания</t>
  </si>
  <si>
    <t>земельный налог</t>
  </si>
  <si>
    <t>питание ДОУ</t>
  </si>
  <si>
    <t>установка и монтаж АПС</t>
  </si>
  <si>
    <t>участие в конкурсах</t>
  </si>
  <si>
    <t>установка элсчетчика</t>
  </si>
  <si>
    <t>тех.инвентаризация</t>
  </si>
  <si>
    <t>сетр.ключей подписей</t>
  </si>
  <si>
    <t>изготов.планов эвакуации</t>
  </si>
  <si>
    <t>итого</t>
  </si>
  <si>
    <t>КАССА</t>
  </si>
  <si>
    <t>приобретение прграммы по заполнению аттестатов</t>
  </si>
  <si>
    <t>МБДОУ  детский  сад  "Теремок"</t>
  </si>
  <si>
    <t>тепловая энергия</t>
  </si>
  <si>
    <t>январь</t>
  </si>
  <si>
    <t>февраль</t>
  </si>
  <si>
    <t>март</t>
  </si>
  <si>
    <t>апрель</t>
  </si>
  <si>
    <t>май</t>
  </si>
  <si>
    <t>июнь</t>
  </si>
  <si>
    <t>налог на имущество</t>
  </si>
  <si>
    <t>июль</t>
  </si>
  <si>
    <t>август</t>
  </si>
  <si>
    <t>сентябрь</t>
  </si>
  <si>
    <t>октябрь</t>
  </si>
  <si>
    <t>ноябрь</t>
  </si>
  <si>
    <t>декабрь</t>
  </si>
  <si>
    <t>поверка средств защиты электрика</t>
  </si>
  <si>
    <t>обучение тепловика</t>
  </si>
  <si>
    <t>гидрав испытания системы отопления</t>
  </si>
  <si>
    <t>пожарный минимум</t>
  </si>
  <si>
    <t xml:space="preserve">тех.обсл. ПС </t>
  </si>
  <si>
    <t>канцелярские товары, бумага</t>
  </si>
  <si>
    <t>обработка от клещей</t>
  </si>
  <si>
    <t>испытание огнезащ обработки</t>
  </si>
  <si>
    <t>охранные услуги</t>
  </si>
  <si>
    <t>услуги связи</t>
  </si>
  <si>
    <t>интернет</t>
  </si>
  <si>
    <t>пени</t>
  </si>
  <si>
    <t>гигиеническое обучение</t>
  </si>
  <si>
    <t>обучение электрика</t>
  </si>
  <si>
    <t>антивирусник</t>
  </si>
  <si>
    <t>програмное обеспечение</t>
  </si>
  <si>
    <t>весы электронные</t>
  </si>
  <si>
    <t>борьба с летней мухой</t>
  </si>
  <si>
    <t>гарантированная часть</t>
  </si>
  <si>
    <t>премия</t>
  </si>
  <si>
    <t>персональный коэффициент</t>
  </si>
  <si>
    <t>надбавка за результативность</t>
  </si>
  <si>
    <t>ремонт системы отопления</t>
  </si>
  <si>
    <t>профиспытание электрооборудования</t>
  </si>
  <si>
    <t>строительные материалы</t>
  </si>
  <si>
    <t>Информация о расходовании средств местного бюджета на  01  января  2017 года</t>
  </si>
  <si>
    <t>испытание пожарных лестниц</t>
  </si>
  <si>
    <t>заправка картриджей</t>
  </si>
  <si>
    <t>установка счетчика</t>
  </si>
  <si>
    <t>установка ламп аварийного освещения</t>
  </si>
  <si>
    <t>обучение по охране труда</t>
  </si>
  <si>
    <t>изготовление ЭЦП Контур</t>
  </si>
  <si>
    <t>спец оценка условий труда</t>
  </si>
  <si>
    <t>тех паспорт здания (БТИ)</t>
  </si>
  <si>
    <t>контейнер для ТБО</t>
  </si>
  <si>
    <t>гигрометр</t>
  </si>
  <si>
    <t>огнетушители</t>
  </si>
  <si>
    <t>электросчетчик</t>
  </si>
  <si>
    <t>наматрасники</t>
  </si>
  <si>
    <t>дезсредство</t>
  </si>
  <si>
    <t>накладки на унитаз</t>
  </si>
  <si>
    <t>электротовары (лампы, кабель)</t>
  </si>
  <si>
    <t>спецодежда</t>
  </si>
  <si>
    <t>конфорка на электропечь</t>
  </si>
  <si>
    <t>посуда</t>
  </si>
  <si>
    <t>подставки под огнетушители</t>
  </si>
  <si>
    <t>бак для пищевых отходов</t>
  </si>
  <si>
    <t>моющие средства и хоз товары</t>
  </si>
  <si>
    <t xml:space="preserve">игрушки (семейная группа) </t>
  </si>
  <si>
    <t>монитор, ИБП, клавиатура, мышь</t>
  </si>
  <si>
    <t>разделочные столы</t>
  </si>
  <si>
    <t>моечная ванна</t>
  </si>
  <si>
    <t>Информация о расходовании средств субвенции на 01 января 2017 года</t>
  </si>
  <si>
    <t>программа "Парус"</t>
  </si>
  <si>
    <t>мед. осмотр пед. работников</t>
  </si>
  <si>
    <t>программа "Контур"</t>
  </si>
  <si>
    <t>информ.-технол. сопровождение 1С</t>
  </si>
  <si>
    <t>информ.-консульт. услуги 1С</t>
  </si>
  <si>
    <t>ПО ViPNet</t>
  </si>
  <si>
    <t>Автогородок</t>
  </si>
  <si>
    <t>фотоаппарат</t>
  </si>
  <si>
    <t xml:space="preserve">игрушки </t>
  </si>
  <si>
    <t>канц. товары</t>
  </si>
  <si>
    <t>книги</t>
  </si>
  <si>
    <t>дидактические пособия</t>
  </si>
  <si>
    <t>Информация о расходовании средств от аренды помещений на 01 января 2017 года</t>
  </si>
  <si>
    <t>заправка картриджа</t>
  </si>
  <si>
    <t>бумага</t>
  </si>
  <si>
    <t>продукты питания</t>
  </si>
  <si>
    <t>Информация о расходовании средств родительской платы на 01 января 2017 года</t>
  </si>
  <si>
    <t>211 оплата труда</t>
  </si>
  <si>
    <t>213 начисления нв оплату труда</t>
  </si>
  <si>
    <t>221 услуги связи</t>
  </si>
  <si>
    <t>223 коммунальные услуги</t>
  </si>
  <si>
    <t>225 услуги по содержанию имущества</t>
  </si>
  <si>
    <t>226 прочие услуги</t>
  </si>
  <si>
    <t>290 прочие расходы</t>
  </si>
  <si>
    <t>310 основные средства</t>
  </si>
  <si>
    <t>340 материальные запасы</t>
  </si>
  <si>
    <t>Информация о расходовании средств Резервного фонда Правительства Ростовской области на 01 января 2017 года</t>
  </si>
  <si>
    <t>устройство системы видеонаблюдения</t>
  </si>
  <si>
    <t>компьютер в сборе</t>
  </si>
  <si>
    <t>ИТОГО РАСХОД ЗА 2016 ГОД</t>
  </si>
  <si>
    <t>И.П.Иващенко</t>
  </si>
  <si>
    <t>Главный бухгалтер  ________________</t>
  </si>
  <si>
    <t>Л.Н.Череватенко</t>
  </si>
  <si>
    <t>Заведующий             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</si>
</sst>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0_р_.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65" fontId="5" fillId="0" borderId="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wrapText="1"/>
    </xf>
    <xf numFmtId="165" fontId="5" fillId="0" borderId="11" xfId="0" applyNumberFormat="1" applyFont="1" applyFill="1" applyBorder="1" applyAlignment="1">
      <alignment horizontal="right" wrapText="1"/>
    </xf>
    <xf numFmtId="166" fontId="5" fillId="0" borderId="11" xfId="0" applyNumberFormat="1" applyFont="1" applyFill="1" applyBorder="1" applyAlignment="1">
      <alignment/>
    </xf>
    <xf numFmtId="165" fontId="4" fillId="4" borderId="11" xfId="0" applyNumberFormat="1" applyFont="1" applyFill="1" applyBorder="1" applyAlignment="1">
      <alignment horizontal="left" wrapText="1"/>
    </xf>
    <xf numFmtId="166" fontId="4" fillId="4" borderId="11" xfId="0" applyNumberFormat="1" applyFont="1" applyFill="1" applyBorder="1" applyAlignment="1">
      <alignment/>
    </xf>
    <xf numFmtId="165" fontId="4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6" fontId="4" fillId="4" borderId="11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166" fontId="4" fillId="4" borderId="11" xfId="0" applyNumberFormat="1" applyFont="1" applyFill="1" applyBorder="1" applyAlignment="1">
      <alignment horizontal="right" wrapText="1"/>
    </xf>
    <xf numFmtId="166" fontId="4" fillId="4" borderId="11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wrapText="1"/>
    </xf>
    <xf numFmtId="166" fontId="5" fillId="0" borderId="11" xfId="0" applyNumberFormat="1" applyFont="1" applyFill="1" applyBorder="1" applyAlignment="1">
      <alignment horizontal="right" wrapText="1"/>
    </xf>
    <xf numFmtId="2" fontId="4" fillId="4" borderId="11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64" fontId="4" fillId="7" borderId="12" xfId="0" applyNumberFormat="1" applyFont="1" applyFill="1" applyBorder="1" applyAlignment="1">
      <alignment/>
    </xf>
    <xf numFmtId="164" fontId="4" fillId="7" borderId="13" xfId="0" applyNumberFormat="1" applyFont="1" applyFill="1" applyBorder="1" applyAlignment="1">
      <alignment/>
    </xf>
    <xf numFmtId="166" fontId="4" fillId="7" borderId="11" xfId="0" applyNumberFormat="1" applyFont="1" applyFill="1" applyBorder="1" applyAlignment="1">
      <alignment/>
    </xf>
    <xf numFmtId="165" fontId="24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5"/>
  <sheetViews>
    <sheetView tabSelected="1" view="pageBreakPreview" zoomScale="55" zoomScaleNormal="50" zoomScaleSheetLayoutView="55" zoomScalePageLayoutView="0" workbookViewId="0" topLeftCell="A1">
      <selection activeCell="A103" sqref="A103:B103"/>
    </sheetView>
  </sheetViews>
  <sheetFormatPr defaultColWidth="9.140625" defaultRowHeight="12.75"/>
  <cols>
    <col min="1" max="1" width="59.8515625" style="7" customWidth="1"/>
    <col min="2" max="2" width="23.421875" style="3" customWidth="1"/>
    <col min="3" max="3" width="23.7109375" style="3" customWidth="1"/>
    <col min="4" max="13" width="23.140625" style="3" customWidth="1"/>
    <col min="14" max="14" width="21.00390625" style="3" customWidth="1"/>
    <col min="15" max="16384" width="9.140625" style="2" customWidth="1"/>
  </cols>
  <sheetData>
    <row r="1" spans="1:14" ht="40.5" customHeight="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3.25" customHeight="1">
      <c r="A2" s="28"/>
      <c r="B2" s="29"/>
      <c r="C2" s="18"/>
      <c r="D2" s="18"/>
      <c r="E2" s="18"/>
      <c r="F2" s="23"/>
      <c r="G2" s="23" t="s">
        <v>22</v>
      </c>
      <c r="H2" s="23"/>
      <c r="I2" s="18"/>
      <c r="J2" s="18"/>
      <c r="K2" s="18"/>
      <c r="L2" s="18"/>
      <c r="M2" s="18"/>
      <c r="N2" s="18"/>
    </row>
    <row r="3" spans="1:22" s="4" customFormat="1" ht="60" customHeight="1">
      <c r="A3" s="8"/>
      <c r="B3" s="15" t="s">
        <v>24</v>
      </c>
      <c r="C3" s="15" t="s">
        <v>25</v>
      </c>
      <c r="D3" s="15" t="s">
        <v>26</v>
      </c>
      <c r="E3" s="15" t="s">
        <v>27</v>
      </c>
      <c r="F3" s="15" t="s">
        <v>28</v>
      </c>
      <c r="G3" s="15" t="s">
        <v>29</v>
      </c>
      <c r="H3" s="15" t="s">
        <v>31</v>
      </c>
      <c r="I3" s="15" t="s">
        <v>32</v>
      </c>
      <c r="J3" s="15" t="s">
        <v>33</v>
      </c>
      <c r="K3" s="15" t="s">
        <v>34</v>
      </c>
      <c r="L3" s="15" t="s">
        <v>35</v>
      </c>
      <c r="M3" s="15" t="s">
        <v>36</v>
      </c>
      <c r="N3" s="16" t="s">
        <v>19</v>
      </c>
      <c r="O3" s="5"/>
      <c r="P3" s="5"/>
      <c r="Q3" s="5"/>
      <c r="R3" s="5"/>
      <c r="S3" s="5"/>
      <c r="T3" s="5"/>
      <c r="U3" s="5"/>
      <c r="V3" s="5"/>
    </row>
    <row r="4" spans="1:22" s="14" customFormat="1" ht="18">
      <c r="A4" s="11" t="s">
        <v>107</v>
      </c>
      <c r="B4" s="19">
        <f>B5+B6</f>
        <v>30000</v>
      </c>
      <c r="C4" s="19">
        <f aca="true" t="shared" si="0" ref="C4:N4">C5+C6</f>
        <v>71400</v>
      </c>
      <c r="D4" s="19">
        <f t="shared" si="0"/>
        <v>57600</v>
      </c>
      <c r="E4" s="19">
        <f t="shared" si="0"/>
        <v>60600</v>
      </c>
      <c r="F4" s="19">
        <f t="shared" si="0"/>
        <v>62547.77</v>
      </c>
      <c r="G4" s="19">
        <f t="shared" si="0"/>
        <v>68085.78</v>
      </c>
      <c r="H4" s="19">
        <f t="shared" si="0"/>
        <v>85766.45</v>
      </c>
      <c r="I4" s="19">
        <f t="shared" si="0"/>
        <v>86582.59</v>
      </c>
      <c r="J4" s="19">
        <f t="shared" si="0"/>
        <v>85854.14</v>
      </c>
      <c r="K4" s="19">
        <f t="shared" si="0"/>
        <v>30500</v>
      </c>
      <c r="L4" s="19">
        <f t="shared" si="0"/>
        <v>75272.92</v>
      </c>
      <c r="M4" s="19">
        <f t="shared" si="0"/>
        <v>144536.01</v>
      </c>
      <c r="N4" s="19">
        <f t="shared" si="0"/>
        <v>858745.6600000001</v>
      </c>
      <c r="O4" s="1"/>
      <c r="P4" s="1"/>
      <c r="Q4" s="1"/>
      <c r="R4" s="1"/>
      <c r="S4" s="1"/>
      <c r="T4" s="1"/>
      <c r="U4" s="1"/>
      <c r="V4" s="1"/>
    </row>
    <row r="5" spans="1:22" s="14" customFormat="1" ht="18">
      <c r="A5" s="9" t="s">
        <v>55</v>
      </c>
      <c r="B5" s="25">
        <v>30000</v>
      </c>
      <c r="C5" s="25">
        <v>71400</v>
      </c>
      <c r="D5" s="25">
        <v>57600</v>
      </c>
      <c r="E5" s="25">
        <v>60600</v>
      </c>
      <c r="F5" s="25">
        <v>62547.77</v>
      </c>
      <c r="G5" s="25">
        <v>68085.78</v>
      </c>
      <c r="H5" s="25">
        <v>85766.45</v>
      </c>
      <c r="I5" s="25">
        <v>86582.59</v>
      </c>
      <c r="J5" s="25">
        <v>85854.14</v>
      </c>
      <c r="K5" s="25">
        <v>30500</v>
      </c>
      <c r="L5" s="25">
        <v>75272.92</v>
      </c>
      <c r="M5" s="25">
        <v>105337.14</v>
      </c>
      <c r="N5" s="24">
        <f aca="true" t="shared" si="1" ref="N5:N11">SUM(B5:M5)</f>
        <v>819546.7900000002</v>
      </c>
      <c r="O5" s="1"/>
      <c r="P5" s="1"/>
      <c r="Q5" s="1"/>
      <c r="R5" s="1"/>
      <c r="S5" s="1"/>
      <c r="T5" s="1"/>
      <c r="U5" s="1"/>
      <c r="V5" s="1"/>
    </row>
    <row r="6" spans="1:22" s="14" customFormat="1" ht="18">
      <c r="A6" s="9" t="s">
        <v>56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>
        <v>39198.87</v>
      </c>
      <c r="N6" s="24">
        <f t="shared" si="1"/>
        <v>39198.87</v>
      </c>
      <c r="O6" s="1"/>
      <c r="P6" s="1"/>
      <c r="Q6" s="1"/>
      <c r="R6" s="1"/>
      <c r="S6" s="1"/>
      <c r="T6" s="1"/>
      <c r="U6" s="1"/>
      <c r="V6" s="1"/>
    </row>
    <row r="7" spans="1:22" s="14" customFormat="1" ht="18">
      <c r="A7" s="11" t="s">
        <v>108</v>
      </c>
      <c r="B7" s="20"/>
      <c r="C7" s="20">
        <v>24000</v>
      </c>
      <c r="D7" s="20">
        <v>16450</v>
      </c>
      <c r="E7" s="20">
        <v>18000</v>
      </c>
      <c r="F7" s="20">
        <v>17630</v>
      </c>
      <c r="G7" s="20">
        <v>19042</v>
      </c>
      <c r="H7" s="20">
        <v>22878</v>
      </c>
      <c r="I7" s="20">
        <v>26733</v>
      </c>
      <c r="J7" s="20">
        <v>35830.27</v>
      </c>
      <c r="K7" s="20">
        <v>211.35</v>
      </c>
      <c r="L7" s="20">
        <v>24067</v>
      </c>
      <c r="M7" s="20">
        <v>54312.72</v>
      </c>
      <c r="N7" s="17">
        <f t="shared" si="1"/>
        <v>259154.34</v>
      </c>
      <c r="O7" s="22"/>
      <c r="P7" s="1"/>
      <c r="Q7" s="1"/>
      <c r="R7" s="1"/>
      <c r="S7" s="1"/>
      <c r="T7" s="1"/>
      <c r="U7" s="1"/>
      <c r="V7" s="1"/>
    </row>
    <row r="8" spans="1:22" s="14" customFormat="1" ht="18">
      <c r="A8" s="11" t="s">
        <v>109</v>
      </c>
      <c r="B8" s="20">
        <f>B9+B10</f>
        <v>613.06</v>
      </c>
      <c r="C8" s="20">
        <f aca="true" t="shared" si="2" ref="C8:M8">C9+C10</f>
        <v>4322.39</v>
      </c>
      <c r="D8" s="20">
        <f t="shared" si="2"/>
        <v>4648.87</v>
      </c>
      <c r="E8" s="20">
        <f t="shared" si="2"/>
        <v>3433.51</v>
      </c>
      <c r="F8" s="20">
        <f t="shared" si="2"/>
        <v>4079.24</v>
      </c>
      <c r="G8" s="20">
        <f t="shared" si="2"/>
        <v>3162.2799999999997</v>
      </c>
      <c r="H8" s="20">
        <f t="shared" si="2"/>
        <v>4078.67</v>
      </c>
      <c r="I8" s="20">
        <f t="shared" si="2"/>
        <v>4810.389999999999</v>
      </c>
      <c r="J8" s="20">
        <f t="shared" si="2"/>
        <v>3433.0299999999997</v>
      </c>
      <c r="K8" s="20">
        <f t="shared" si="2"/>
        <v>3448.2599999999998</v>
      </c>
      <c r="L8" s="20">
        <f t="shared" si="2"/>
        <v>4256.38</v>
      </c>
      <c r="M8" s="20">
        <f t="shared" si="2"/>
        <v>9488.460000000001</v>
      </c>
      <c r="N8" s="17">
        <f t="shared" si="1"/>
        <v>49774.53999999999</v>
      </c>
      <c r="O8" s="22"/>
      <c r="P8" s="1"/>
      <c r="Q8" s="1"/>
      <c r="R8" s="1"/>
      <c r="S8" s="1"/>
      <c r="T8" s="1"/>
      <c r="U8" s="1"/>
      <c r="V8" s="1"/>
    </row>
    <row r="9" spans="1:22" s="14" customFormat="1" ht="18">
      <c r="A9" s="9" t="s">
        <v>46</v>
      </c>
      <c r="B9" s="21">
        <v>123.5</v>
      </c>
      <c r="C9" s="21">
        <v>840.16</v>
      </c>
      <c r="D9" s="21">
        <v>469.64</v>
      </c>
      <c r="E9" s="21">
        <v>540.44</v>
      </c>
      <c r="F9" s="21">
        <v>505.04</v>
      </c>
      <c r="G9" s="21">
        <v>462.56</v>
      </c>
      <c r="H9" s="21">
        <v>462.56</v>
      </c>
      <c r="I9" s="21">
        <v>467.28</v>
      </c>
      <c r="J9" s="21">
        <v>434.24</v>
      </c>
      <c r="K9" s="21">
        <v>453.12</v>
      </c>
      <c r="L9" s="21">
        <v>443.68</v>
      </c>
      <c r="M9" s="21">
        <v>464.92</v>
      </c>
      <c r="N9" s="24">
        <f t="shared" si="1"/>
        <v>5667.14</v>
      </c>
      <c r="O9" s="22"/>
      <c r="P9" s="1"/>
      <c r="Q9" s="1"/>
      <c r="R9" s="1"/>
      <c r="S9" s="1"/>
      <c r="T9" s="1"/>
      <c r="U9" s="1"/>
      <c r="V9" s="1"/>
    </row>
    <row r="10" spans="1:22" s="14" customFormat="1" ht="18">
      <c r="A10" s="9" t="s">
        <v>47</v>
      </c>
      <c r="B10" s="21">
        <v>489.56</v>
      </c>
      <c r="C10" s="21">
        <v>3482.23</v>
      </c>
      <c r="D10" s="21">
        <v>4179.23</v>
      </c>
      <c r="E10" s="21">
        <v>2893.07</v>
      </c>
      <c r="F10" s="21">
        <v>3574.2</v>
      </c>
      <c r="G10" s="21">
        <v>2699.72</v>
      </c>
      <c r="H10" s="21">
        <v>3616.11</v>
      </c>
      <c r="I10" s="21">
        <v>4343.11</v>
      </c>
      <c r="J10" s="21">
        <v>2998.79</v>
      </c>
      <c r="K10" s="21">
        <v>2995.14</v>
      </c>
      <c r="L10" s="21">
        <v>3812.7</v>
      </c>
      <c r="M10" s="21">
        <v>9023.54</v>
      </c>
      <c r="N10" s="24">
        <f t="shared" si="1"/>
        <v>44107.4</v>
      </c>
      <c r="O10" s="22"/>
      <c r="P10" s="1"/>
      <c r="Q10" s="1"/>
      <c r="R10" s="1"/>
      <c r="S10" s="1"/>
      <c r="T10" s="1"/>
      <c r="U10" s="1"/>
      <c r="V10" s="1"/>
    </row>
    <row r="11" spans="1:22" s="14" customFormat="1" ht="21" customHeight="1">
      <c r="A11" s="13" t="s">
        <v>110</v>
      </c>
      <c r="B11" s="20">
        <f aca="true" t="shared" si="3" ref="B11:I11">B12+B13+B14+B15</f>
        <v>9372.28</v>
      </c>
      <c r="C11" s="20">
        <f t="shared" si="3"/>
        <v>111585.4</v>
      </c>
      <c r="D11" s="20">
        <f t="shared" si="3"/>
        <v>79700.56</v>
      </c>
      <c r="E11" s="20">
        <f t="shared" si="3"/>
        <v>98750.76</v>
      </c>
      <c r="F11" s="20">
        <f t="shared" si="3"/>
        <v>41657.73</v>
      </c>
      <c r="G11" s="20">
        <f t="shared" si="3"/>
        <v>14074.7</v>
      </c>
      <c r="H11" s="20">
        <f t="shared" si="3"/>
        <v>11310.32</v>
      </c>
      <c r="I11" s="20">
        <f t="shared" si="3"/>
        <v>11780.02</v>
      </c>
      <c r="J11" s="20">
        <f>J12+J13+J14+J15</f>
        <v>5906.780000000001</v>
      </c>
      <c r="K11" s="20">
        <f>K12+K13+K14+K15</f>
        <v>15383.34</v>
      </c>
      <c r="L11" s="20">
        <f>L12+L13+L14+L15</f>
        <v>80362.62</v>
      </c>
      <c r="M11" s="20">
        <f>M12+M13+M14+M15</f>
        <v>206980.59999999998</v>
      </c>
      <c r="N11" s="17">
        <f t="shared" si="1"/>
        <v>686865.1100000001</v>
      </c>
      <c r="O11" s="22"/>
      <c r="P11" s="1"/>
      <c r="Q11" s="1"/>
      <c r="R11" s="1"/>
      <c r="S11" s="1"/>
      <c r="T11" s="1"/>
      <c r="U11" s="1"/>
      <c r="V11" s="1"/>
    </row>
    <row r="12" spans="1:22" ht="21" customHeight="1">
      <c r="A12" s="9" t="s">
        <v>1</v>
      </c>
      <c r="B12" s="21">
        <v>9372.28</v>
      </c>
      <c r="C12" s="21">
        <v>10585.08</v>
      </c>
      <c r="D12" s="21">
        <v>6494.78</v>
      </c>
      <c r="E12" s="21">
        <v>29127.56</v>
      </c>
      <c r="F12" s="21">
        <v>13974.98</v>
      </c>
      <c r="G12" s="21">
        <v>13435.92</v>
      </c>
      <c r="H12" s="21">
        <v>10604.3</v>
      </c>
      <c r="I12" s="21">
        <v>11102.86</v>
      </c>
      <c r="J12" s="21">
        <v>5372.18</v>
      </c>
      <c r="K12" s="21">
        <v>14813.1</v>
      </c>
      <c r="L12" s="21">
        <v>11886.06</v>
      </c>
      <c r="M12" s="21">
        <v>24943.86</v>
      </c>
      <c r="N12" s="24">
        <f>SUM(B12:M12)</f>
        <v>161712.96000000002</v>
      </c>
      <c r="O12" s="22"/>
      <c r="P12" s="1"/>
      <c r="Q12" s="1"/>
      <c r="R12" s="1"/>
      <c r="S12" s="1"/>
      <c r="T12" s="1"/>
      <c r="U12" s="1"/>
      <c r="V12" s="1"/>
    </row>
    <row r="13" spans="1:22" ht="21" customHeight="1">
      <c r="A13" s="9" t="s">
        <v>23</v>
      </c>
      <c r="B13" s="21"/>
      <c r="C13" s="21">
        <v>100764.98</v>
      </c>
      <c r="D13" s="21">
        <v>73205.78</v>
      </c>
      <c r="E13" s="21">
        <v>69085.28</v>
      </c>
      <c r="F13" s="21">
        <v>27077.59</v>
      </c>
      <c r="G13" s="21"/>
      <c r="H13" s="21"/>
      <c r="I13" s="21"/>
      <c r="J13" s="21"/>
      <c r="K13" s="21"/>
      <c r="L13" s="21">
        <v>66730.2</v>
      </c>
      <c r="M13" s="21">
        <v>180575.5</v>
      </c>
      <c r="N13" s="24">
        <f aca="true" t="shared" si="4" ref="N13:N43">SUM(B13:M13)</f>
        <v>517439.33</v>
      </c>
      <c r="O13" s="22"/>
      <c r="P13" s="1"/>
      <c r="Q13" s="1"/>
      <c r="R13" s="1"/>
      <c r="S13" s="1"/>
      <c r="T13" s="1"/>
      <c r="U13" s="1"/>
      <c r="V13" s="1"/>
    </row>
    <row r="14" spans="1:22" ht="21" customHeight="1">
      <c r="A14" s="9" t="s">
        <v>2</v>
      </c>
      <c r="B14" s="21"/>
      <c r="C14" s="21">
        <v>235.34</v>
      </c>
      <c r="D14" s="21"/>
      <c r="E14" s="21">
        <v>537.92</v>
      </c>
      <c r="F14" s="21">
        <v>605.16</v>
      </c>
      <c r="G14" s="21">
        <v>638.78</v>
      </c>
      <c r="H14" s="21">
        <v>706.02</v>
      </c>
      <c r="I14" s="21">
        <v>677.16</v>
      </c>
      <c r="J14" s="21">
        <v>534.6</v>
      </c>
      <c r="K14" s="21">
        <v>570.24</v>
      </c>
      <c r="L14" s="21">
        <v>1746.36</v>
      </c>
      <c r="M14" s="21">
        <v>1461.24</v>
      </c>
      <c r="N14" s="24">
        <f t="shared" si="4"/>
        <v>7712.82</v>
      </c>
      <c r="O14" s="22"/>
      <c r="P14" s="1"/>
      <c r="Q14" s="1"/>
      <c r="R14" s="1"/>
      <c r="S14" s="1"/>
      <c r="T14" s="1"/>
      <c r="U14" s="1"/>
      <c r="V14" s="1"/>
    </row>
    <row r="15" spans="1:22" ht="21" customHeight="1">
      <c r="A15" s="9" t="s">
        <v>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4">
        <f t="shared" si="4"/>
        <v>0</v>
      </c>
      <c r="O15" s="22"/>
      <c r="P15" s="1"/>
      <c r="Q15" s="1"/>
      <c r="R15" s="1"/>
      <c r="S15" s="1"/>
      <c r="T15" s="1"/>
      <c r="U15" s="1"/>
      <c r="V15" s="1"/>
    </row>
    <row r="16" spans="1:22" s="14" customFormat="1" ht="25.5" customHeight="1">
      <c r="A16" s="13" t="s">
        <v>111</v>
      </c>
      <c r="B16" s="12">
        <f>SUM(B17:B31)</f>
        <v>0</v>
      </c>
      <c r="C16" s="12">
        <f aca="true" t="shared" si="5" ref="C16:N16">SUM(C17:C31)</f>
        <v>0</v>
      </c>
      <c r="D16" s="12">
        <f t="shared" si="5"/>
        <v>0</v>
      </c>
      <c r="E16" s="12">
        <f t="shared" si="5"/>
        <v>18387.82</v>
      </c>
      <c r="F16" s="12">
        <f t="shared" si="5"/>
        <v>11720.24</v>
      </c>
      <c r="G16" s="12">
        <f t="shared" si="5"/>
        <v>7940.4</v>
      </c>
      <c r="H16" s="12">
        <f t="shared" si="5"/>
        <v>17170.88</v>
      </c>
      <c r="I16" s="12">
        <f t="shared" si="5"/>
        <v>13610.880000000001</v>
      </c>
      <c r="J16" s="12">
        <f t="shared" si="5"/>
        <v>13192</v>
      </c>
      <c r="K16" s="12">
        <f t="shared" si="5"/>
        <v>15620.6</v>
      </c>
      <c r="L16" s="12">
        <f t="shared" si="5"/>
        <v>0</v>
      </c>
      <c r="M16" s="12">
        <f t="shared" si="5"/>
        <v>83961.04000000001</v>
      </c>
      <c r="N16" s="12">
        <f t="shared" si="5"/>
        <v>181603.86</v>
      </c>
      <c r="O16" s="22"/>
      <c r="P16" s="1"/>
      <c r="Q16" s="1"/>
      <c r="R16" s="1"/>
      <c r="S16" s="1"/>
      <c r="T16" s="1"/>
      <c r="U16" s="1"/>
      <c r="V16" s="1"/>
    </row>
    <row r="17" spans="1:22" ht="20.25" customHeight="1">
      <c r="A17" s="9" t="s">
        <v>4</v>
      </c>
      <c r="B17" s="10"/>
      <c r="C17" s="10"/>
      <c r="D17" s="10"/>
      <c r="E17" s="10"/>
      <c r="F17" s="10">
        <v>2080.64</v>
      </c>
      <c r="G17" s="10"/>
      <c r="H17" s="10">
        <v>1560.48</v>
      </c>
      <c r="I17" s="10"/>
      <c r="J17" s="10"/>
      <c r="K17" s="10"/>
      <c r="L17" s="10"/>
      <c r="M17" s="10">
        <v>1622.85</v>
      </c>
      <c r="N17" s="24">
        <f t="shared" si="4"/>
        <v>5263.969999999999</v>
      </c>
      <c r="O17" s="22"/>
      <c r="P17" s="1"/>
      <c r="Q17" s="1"/>
      <c r="R17" s="1"/>
      <c r="S17" s="1"/>
      <c r="T17" s="1"/>
      <c r="U17" s="1"/>
      <c r="V17" s="1"/>
    </row>
    <row r="18" spans="1:22" ht="18">
      <c r="A18" s="9" t="s">
        <v>5</v>
      </c>
      <c r="B18" s="10"/>
      <c r="C18" s="10"/>
      <c r="D18" s="10"/>
      <c r="E18" s="10">
        <v>7398.6</v>
      </c>
      <c r="F18" s="10">
        <v>2466.2</v>
      </c>
      <c r="G18" s="10">
        <v>2466.2</v>
      </c>
      <c r="H18" s="10">
        <v>2749.4</v>
      </c>
      <c r="I18" s="10"/>
      <c r="J18" s="10">
        <v>5452.2</v>
      </c>
      <c r="K18" s="10">
        <v>5238.6</v>
      </c>
      <c r="L18" s="10"/>
      <c r="M18" s="10">
        <v>5062.2</v>
      </c>
      <c r="N18" s="24">
        <f t="shared" si="4"/>
        <v>30833.399999999998</v>
      </c>
      <c r="O18" s="22"/>
      <c r="P18" s="1"/>
      <c r="Q18" s="1"/>
      <c r="R18" s="1"/>
      <c r="S18" s="1"/>
      <c r="T18" s="1"/>
      <c r="U18" s="1"/>
      <c r="V18" s="1"/>
    </row>
    <row r="19" spans="1:22" ht="18">
      <c r="A19" s="9" t="s">
        <v>54</v>
      </c>
      <c r="B19" s="10"/>
      <c r="C19" s="10"/>
      <c r="D19" s="10"/>
      <c r="E19" s="10"/>
      <c r="F19" s="10"/>
      <c r="G19" s="10">
        <v>283.2</v>
      </c>
      <c r="H19" s="10"/>
      <c r="I19" s="10"/>
      <c r="J19" s="10">
        <v>566.4</v>
      </c>
      <c r="K19" s="10"/>
      <c r="L19" s="10"/>
      <c r="M19" s="10"/>
      <c r="N19" s="24">
        <f t="shared" si="4"/>
        <v>849.5999999999999</v>
      </c>
      <c r="O19" s="22"/>
      <c r="P19" s="1"/>
      <c r="Q19" s="1"/>
      <c r="R19" s="1"/>
      <c r="S19" s="1"/>
      <c r="T19" s="1"/>
      <c r="U19" s="1"/>
      <c r="V19" s="1"/>
    </row>
    <row r="20" spans="1:22" ht="18">
      <c r="A20" s="9" t="s">
        <v>6</v>
      </c>
      <c r="B20" s="10"/>
      <c r="C20" s="10"/>
      <c r="D20" s="10"/>
      <c r="E20" s="10">
        <v>607.22</v>
      </c>
      <c r="F20" s="10"/>
      <c r="G20" s="10"/>
      <c r="H20" s="10"/>
      <c r="I20" s="10"/>
      <c r="J20" s="10"/>
      <c r="K20" s="10"/>
      <c r="L20" s="10"/>
      <c r="M20" s="10"/>
      <c r="N20" s="24">
        <f t="shared" si="4"/>
        <v>607.22</v>
      </c>
      <c r="O20" s="22"/>
      <c r="P20" s="1"/>
      <c r="Q20" s="1"/>
      <c r="R20" s="1"/>
      <c r="S20" s="1"/>
      <c r="T20" s="1"/>
      <c r="U20" s="1"/>
      <c r="V20" s="1"/>
    </row>
    <row r="21" spans="1:22" ht="18">
      <c r="A21" s="9" t="s">
        <v>39</v>
      </c>
      <c r="B21" s="10"/>
      <c r="C21" s="10"/>
      <c r="D21" s="10"/>
      <c r="E21" s="10"/>
      <c r="F21" s="10"/>
      <c r="G21" s="10"/>
      <c r="H21" s="10"/>
      <c r="I21" s="10">
        <v>3086.88</v>
      </c>
      <c r="J21" s="10"/>
      <c r="K21" s="10"/>
      <c r="L21" s="10"/>
      <c r="M21" s="10"/>
      <c r="N21" s="24">
        <f t="shared" si="4"/>
        <v>3086.88</v>
      </c>
      <c r="O21" s="22"/>
      <c r="P21" s="1"/>
      <c r="Q21" s="1"/>
      <c r="R21" s="1"/>
      <c r="S21" s="1"/>
      <c r="T21" s="1"/>
      <c r="U21" s="1"/>
      <c r="V21" s="1"/>
    </row>
    <row r="22" spans="1:22" ht="18">
      <c r="A22" s="9" t="s">
        <v>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>
        <v>27000</v>
      </c>
      <c r="N22" s="24">
        <f t="shared" si="4"/>
        <v>27000</v>
      </c>
      <c r="O22" s="22"/>
      <c r="P22" s="1"/>
      <c r="Q22" s="1"/>
      <c r="R22" s="1"/>
      <c r="S22" s="1"/>
      <c r="T22" s="1"/>
      <c r="U22" s="1"/>
      <c r="V22" s="1"/>
    </row>
    <row r="23" spans="1:22" ht="18">
      <c r="A23" s="9" t="s">
        <v>59</v>
      </c>
      <c r="B23" s="10"/>
      <c r="C23" s="10"/>
      <c r="D23" s="10"/>
      <c r="E23" s="10"/>
      <c r="F23" s="10"/>
      <c r="G23" s="10"/>
      <c r="H23" s="10">
        <v>7670</v>
      </c>
      <c r="I23" s="10"/>
      <c r="J23" s="10"/>
      <c r="K23" s="10"/>
      <c r="L23" s="10"/>
      <c r="M23" s="10"/>
      <c r="N23" s="24">
        <f t="shared" si="4"/>
        <v>7670</v>
      </c>
      <c r="O23" s="22"/>
      <c r="P23" s="1"/>
      <c r="Q23" s="1"/>
      <c r="R23" s="1"/>
      <c r="S23" s="1"/>
      <c r="T23" s="1"/>
      <c r="U23" s="1"/>
      <c r="V23" s="1"/>
    </row>
    <row r="24" spans="1:22" ht="19.5" customHeight="1">
      <c r="A24" s="9" t="s">
        <v>63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>
        <v>20000</v>
      </c>
      <c r="N24" s="24">
        <f t="shared" si="4"/>
        <v>20000</v>
      </c>
      <c r="O24" s="22"/>
      <c r="P24" s="1"/>
      <c r="Q24" s="1"/>
      <c r="R24" s="1"/>
      <c r="S24" s="1"/>
      <c r="T24" s="1"/>
      <c r="U24" s="1"/>
      <c r="V24" s="1"/>
    </row>
    <row r="25" spans="1:22" ht="19.5" customHeight="1">
      <c r="A25" s="9" t="s">
        <v>64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v>4700</v>
      </c>
      <c r="N25" s="24">
        <f t="shared" si="4"/>
        <v>4700</v>
      </c>
      <c r="O25" s="22"/>
      <c r="P25" s="1"/>
      <c r="Q25" s="1"/>
      <c r="R25" s="1"/>
      <c r="S25" s="1"/>
      <c r="T25" s="1"/>
      <c r="U25" s="1"/>
      <c r="V25" s="1"/>
    </row>
    <row r="26" spans="1:22" ht="19.5" customHeight="1">
      <c r="A26" s="9" t="s">
        <v>65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>
        <v>3002.99</v>
      </c>
      <c r="N26" s="24">
        <f t="shared" si="4"/>
        <v>3002.99</v>
      </c>
      <c r="O26" s="22"/>
      <c r="P26" s="1"/>
      <c r="Q26" s="1"/>
      <c r="R26" s="1"/>
      <c r="S26" s="1"/>
      <c r="T26" s="1"/>
      <c r="U26" s="1"/>
      <c r="V26" s="1"/>
    </row>
    <row r="27" spans="1:22" ht="19.5" customHeight="1">
      <c r="A27" s="9" t="s">
        <v>66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>
        <v>7000</v>
      </c>
      <c r="N27" s="24">
        <f t="shared" si="4"/>
        <v>7000</v>
      </c>
      <c r="O27" s="22"/>
      <c r="P27" s="1"/>
      <c r="Q27" s="1"/>
      <c r="R27" s="1"/>
      <c r="S27" s="1"/>
      <c r="T27" s="1"/>
      <c r="U27" s="1"/>
      <c r="V27" s="1"/>
    </row>
    <row r="28" spans="1:22" ht="18">
      <c r="A28" s="9" t="s">
        <v>60</v>
      </c>
      <c r="B28" s="10"/>
      <c r="C28" s="10"/>
      <c r="D28" s="10"/>
      <c r="E28" s="10"/>
      <c r="F28" s="10"/>
      <c r="G28" s="10"/>
      <c r="H28" s="10"/>
      <c r="I28" s="10">
        <v>3618</v>
      </c>
      <c r="J28" s="10"/>
      <c r="K28" s="10"/>
      <c r="L28" s="10"/>
      <c r="M28" s="10"/>
      <c r="N28" s="24">
        <f t="shared" si="4"/>
        <v>3618</v>
      </c>
      <c r="O28" s="22"/>
      <c r="P28" s="1"/>
      <c r="Q28" s="1"/>
      <c r="R28" s="1"/>
      <c r="S28" s="1"/>
      <c r="T28" s="1"/>
      <c r="U28" s="1"/>
      <c r="V28" s="1"/>
    </row>
    <row r="29" spans="1:22" ht="19.5" customHeight="1">
      <c r="A29" s="9" t="s">
        <v>43</v>
      </c>
      <c r="B29" s="10"/>
      <c r="C29" s="10"/>
      <c r="D29" s="10"/>
      <c r="E29" s="10"/>
      <c r="F29" s="10">
        <v>1982.4</v>
      </c>
      <c r="G29" s="10"/>
      <c r="H29" s="10"/>
      <c r="I29" s="10"/>
      <c r="J29" s="10">
        <v>1982.4</v>
      </c>
      <c r="K29" s="10"/>
      <c r="L29" s="10"/>
      <c r="M29" s="10"/>
      <c r="N29" s="24">
        <f t="shared" si="4"/>
        <v>3964.8</v>
      </c>
      <c r="O29" s="22"/>
      <c r="P29" s="1"/>
      <c r="Q29" s="1"/>
      <c r="R29" s="1"/>
      <c r="S29" s="1"/>
      <c r="T29" s="1"/>
      <c r="U29" s="1"/>
      <c r="V29" s="1"/>
    </row>
    <row r="30" spans="1:22" ht="18">
      <c r="A30" s="9" t="s">
        <v>41</v>
      </c>
      <c r="B30" s="10"/>
      <c r="C30" s="10"/>
      <c r="D30" s="10"/>
      <c r="E30" s="10">
        <v>10382</v>
      </c>
      <c r="F30" s="10">
        <v>5191</v>
      </c>
      <c r="G30" s="10">
        <v>5191</v>
      </c>
      <c r="H30" s="10">
        <v>5191</v>
      </c>
      <c r="I30" s="10">
        <v>5191</v>
      </c>
      <c r="J30" s="10">
        <v>5191</v>
      </c>
      <c r="K30" s="10">
        <v>10382</v>
      </c>
      <c r="L30" s="10"/>
      <c r="M30" s="10">
        <v>15573</v>
      </c>
      <c r="N30" s="24">
        <f t="shared" si="4"/>
        <v>62292</v>
      </c>
      <c r="O30" s="22"/>
      <c r="P30" s="1"/>
      <c r="Q30" s="1"/>
      <c r="R30" s="1"/>
      <c r="S30" s="1"/>
      <c r="T30" s="1"/>
      <c r="U30" s="1"/>
      <c r="V30" s="1"/>
    </row>
    <row r="31" spans="1:22" ht="18">
      <c r="A31" s="9" t="s">
        <v>37</v>
      </c>
      <c r="B31" s="10"/>
      <c r="C31" s="10"/>
      <c r="D31" s="10"/>
      <c r="E31" s="10"/>
      <c r="F31" s="10"/>
      <c r="G31" s="10"/>
      <c r="H31" s="10"/>
      <c r="I31" s="10">
        <v>1715</v>
      </c>
      <c r="J31" s="10"/>
      <c r="K31" s="10"/>
      <c r="L31" s="10"/>
      <c r="M31" s="10"/>
      <c r="N31" s="24">
        <f t="shared" si="4"/>
        <v>1715</v>
      </c>
      <c r="O31" s="22"/>
      <c r="P31" s="1"/>
      <c r="Q31" s="1"/>
      <c r="R31" s="1"/>
      <c r="S31" s="1"/>
      <c r="T31" s="1"/>
      <c r="U31" s="1"/>
      <c r="V31" s="1"/>
    </row>
    <row r="32" spans="1:22" ht="1.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7">
        <f t="shared" si="4"/>
        <v>0</v>
      </c>
      <c r="O32" s="22"/>
      <c r="P32" s="1"/>
      <c r="Q32" s="1"/>
      <c r="R32" s="1"/>
      <c r="S32" s="1"/>
      <c r="T32" s="1"/>
      <c r="U32" s="1"/>
      <c r="V32" s="1"/>
    </row>
    <row r="33" spans="2:22" ht="18" hidden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7">
        <f t="shared" si="4"/>
        <v>0</v>
      </c>
      <c r="O33" s="22"/>
      <c r="P33" s="1"/>
      <c r="Q33" s="1"/>
      <c r="R33" s="1"/>
      <c r="S33" s="1"/>
      <c r="T33" s="1"/>
      <c r="U33" s="1"/>
      <c r="V33" s="1"/>
    </row>
    <row r="34" spans="1:22" ht="18" hidden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7">
        <f t="shared" si="4"/>
        <v>0</v>
      </c>
      <c r="O34" s="22"/>
      <c r="P34" s="1"/>
      <c r="Q34" s="1"/>
      <c r="R34" s="1"/>
      <c r="S34" s="1"/>
      <c r="T34" s="1"/>
      <c r="U34" s="1"/>
      <c r="V34" s="1"/>
    </row>
    <row r="35" spans="1:22" ht="18" hidden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7">
        <f t="shared" si="4"/>
        <v>0</v>
      </c>
      <c r="O35" s="22"/>
      <c r="P35" s="1"/>
      <c r="Q35" s="1"/>
      <c r="R35" s="1"/>
      <c r="S35" s="1"/>
      <c r="T35" s="1"/>
      <c r="U35" s="1"/>
      <c r="V35" s="1"/>
    </row>
    <row r="36" spans="1:22" ht="18" hidden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7">
        <f t="shared" si="4"/>
        <v>0</v>
      </c>
      <c r="O36" s="22"/>
      <c r="P36" s="1"/>
      <c r="Q36" s="1"/>
      <c r="R36" s="1"/>
      <c r="S36" s="1"/>
      <c r="T36" s="1"/>
      <c r="U36" s="1"/>
      <c r="V36" s="1"/>
    </row>
    <row r="37" spans="1:22" ht="18" hidden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7">
        <f t="shared" si="4"/>
        <v>0</v>
      </c>
      <c r="O37" s="22"/>
      <c r="P37" s="1"/>
      <c r="Q37" s="1"/>
      <c r="R37" s="1"/>
      <c r="S37" s="1"/>
      <c r="T37" s="1"/>
      <c r="U37" s="1"/>
      <c r="V37" s="1"/>
    </row>
    <row r="38" spans="1:22" ht="18" hidden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7">
        <f t="shared" si="4"/>
        <v>0</v>
      </c>
      <c r="O38" s="22"/>
      <c r="P38" s="1"/>
      <c r="Q38" s="1"/>
      <c r="R38" s="1"/>
      <c r="S38" s="1"/>
      <c r="T38" s="1"/>
      <c r="U38" s="1"/>
      <c r="V38" s="1"/>
    </row>
    <row r="39" spans="1:22" s="14" customFormat="1" ht="18">
      <c r="A39" s="13" t="s">
        <v>112</v>
      </c>
      <c r="B39" s="12">
        <f aca="true" t="shared" si="6" ref="B39:N39">SUM(B40:B51)</f>
        <v>0</v>
      </c>
      <c r="C39" s="12">
        <f t="shared" si="6"/>
        <v>8000</v>
      </c>
      <c r="D39" s="12">
        <f t="shared" si="6"/>
        <v>0</v>
      </c>
      <c r="E39" s="12">
        <f t="shared" si="6"/>
        <v>2700</v>
      </c>
      <c r="F39" s="12">
        <f t="shared" si="6"/>
        <v>1395</v>
      </c>
      <c r="G39" s="12">
        <f t="shared" si="6"/>
        <v>1350</v>
      </c>
      <c r="H39" s="12">
        <f t="shared" si="6"/>
        <v>1395</v>
      </c>
      <c r="I39" s="12">
        <f t="shared" si="6"/>
        <v>2400</v>
      </c>
      <c r="J39" s="12">
        <f t="shared" si="6"/>
        <v>6840.3</v>
      </c>
      <c r="K39" s="12">
        <f t="shared" si="6"/>
        <v>19938</v>
      </c>
      <c r="L39" s="12">
        <f t="shared" si="6"/>
        <v>0</v>
      </c>
      <c r="M39" s="12">
        <f t="shared" si="6"/>
        <v>43699.89</v>
      </c>
      <c r="N39" s="12">
        <f t="shared" si="6"/>
        <v>87718.19</v>
      </c>
      <c r="O39" s="22"/>
      <c r="P39" s="1"/>
      <c r="Q39" s="1"/>
      <c r="R39" s="1"/>
      <c r="S39" s="1"/>
      <c r="T39" s="1"/>
      <c r="U39" s="1"/>
      <c r="V39" s="1"/>
    </row>
    <row r="40" spans="1:22" s="6" customFormat="1" ht="18">
      <c r="A40" s="9" t="s">
        <v>7</v>
      </c>
      <c r="B40" s="10"/>
      <c r="C40" s="10"/>
      <c r="D40" s="10"/>
      <c r="E40" s="10"/>
      <c r="F40" s="10"/>
      <c r="G40" s="10"/>
      <c r="H40" s="10"/>
      <c r="I40" s="10"/>
      <c r="J40" s="10">
        <v>4095.3</v>
      </c>
      <c r="K40" s="10">
        <v>17193</v>
      </c>
      <c r="L40" s="10"/>
      <c r="M40" s="10"/>
      <c r="N40" s="24">
        <f t="shared" si="4"/>
        <v>21288.3</v>
      </c>
      <c r="O40" s="22"/>
      <c r="P40" s="1"/>
      <c r="Q40" s="1"/>
      <c r="R40" s="1"/>
      <c r="S40" s="1"/>
      <c r="T40" s="1"/>
      <c r="U40" s="1"/>
      <c r="V40" s="1"/>
    </row>
    <row r="41" spans="1:22" s="6" customFormat="1" ht="18">
      <c r="A41" s="9" t="s">
        <v>52</v>
      </c>
      <c r="B41" s="10"/>
      <c r="C41" s="10">
        <v>8000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4">
        <f t="shared" si="4"/>
        <v>8000</v>
      </c>
      <c r="O41" s="22"/>
      <c r="P41" s="1"/>
      <c r="Q41" s="1"/>
      <c r="R41" s="1"/>
      <c r="S41" s="1"/>
      <c r="T41" s="1"/>
      <c r="U41" s="1"/>
      <c r="V41" s="1"/>
    </row>
    <row r="42" spans="1:22" s="6" customFormat="1" ht="18">
      <c r="A42" s="9" t="s">
        <v>50</v>
      </c>
      <c r="B42" s="10"/>
      <c r="C42" s="10"/>
      <c r="D42" s="10"/>
      <c r="E42" s="10"/>
      <c r="F42" s="10"/>
      <c r="G42" s="10"/>
      <c r="H42" s="10"/>
      <c r="I42" s="10">
        <v>1200</v>
      </c>
      <c r="J42" s="10"/>
      <c r="K42" s="10"/>
      <c r="L42" s="10"/>
      <c r="M42" s="10"/>
      <c r="N42" s="24">
        <f t="shared" si="4"/>
        <v>1200</v>
      </c>
      <c r="O42" s="22"/>
      <c r="P42" s="1"/>
      <c r="Q42" s="1"/>
      <c r="R42" s="1"/>
      <c r="S42" s="1"/>
      <c r="T42" s="1"/>
      <c r="U42" s="1"/>
      <c r="V42" s="1"/>
    </row>
    <row r="43" spans="1:22" s="6" customFormat="1" ht="18">
      <c r="A43" s="9" t="s">
        <v>38</v>
      </c>
      <c r="B43" s="10"/>
      <c r="C43" s="10"/>
      <c r="D43" s="10"/>
      <c r="E43" s="10"/>
      <c r="F43" s="10"/>
      <c r="G43" s="10"/>
      <c r="H43" s="10"/>
      <c r="I43" s="10">
        <v>1200</v>
      </c>
      <c r="J43" s="10"/>
      <c r="K43" s="10"/>
      <c r="L43" s="10"/>
      <c r="M43" s="10"/>
      <c r="N43" s="24">
        <f t="shared" si="4"/>
        <v>1200</v>
      </c>
      <c r="O43" s="22"/>
      <c r="P43" s="1"/>
      <c r="Q43" s="1"/>
      <c r="R43" s="1"/>
      <c r="S43" s="1"/>
      <c r="T43" s="1"/>
      <c r="U43" s="1"/>
      <c r="V43" s="1"/>
    </row>
    <row r="44" spans="1:22" s="6" customFormat="1" ht="18">
      <c r="A44" s="9" t="s">
        <v>67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>
        <v>3900</v>
      </c>
      <c r="N44" s="24">
        <f aca="true" t="shared" si="7" ref="N44:N98">SUM(B44:M44)</f>
        <v>3900</v>
      </c>
      <c r="O44" s="22"/>
      <c r="P44" s="1"/>
      <c r="Q44" s="1"/>
      <c r="R44" s="1"/>
      <c r="S44" s="1"/>
      <c r="T44" s="1"/>
      <c r="U44" s="1"/>
      <c r="V44" s="1"/>
    </row>
    <row r="45" spans="1:22" s="6" customFormat="1" ht="18">
      <c r="A45" s="9" t="s">
        <v>68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>
        <v>500</v>
      </c>
      <c r="N45" s="24">
        <f t="shared" si="7"/>
        <v>500</v>
      </c>
      <c r="O45" s="22"/>
      <c r="P45" s="1"/>
      <c r="Q45" s="1"/>
      <c r="R45" s="1"/>
      <c r="S45" s="1"/>
      <c r="T45" s="1"/>
      <c r="U45" s="1"/>
      <c r="V45" s="1"/>
    </row>
    <row r="46" spans="1:22" s="6" customFormat="1" ht="18">
      <c r="A46" s="9" t="s">
        <v>51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>
        <v>1500</v>
      </c>
      <c r="N46" s="24">
        <f t="shared" si="7"/>
        <v>1500</v>
      </c>
      <c r="O46" s="22"/>
      <c r="P46" s="1"/>
      <c r="Q46" s="1"/>
      <c r="R46" s="1"/>
      <c r="S46" s="1"/>
      <c r="T46" s="1"/>
      <c r="U46" s="1"/>
      <c r="V46" s="1"/>
    </row>
    <row r="47" spans="1:22" s="6" customFormat="1" ht="18">
      <c r="A47" s="9" t="s">
        <v>45</v>
      </c>
      <c r="B47" s="10"/>
      <c r="C47" s="10"/>
      <c r="D47" s="10"/>
      <c r="E47" s="10">
        <v>2700</v>
      </c>
      <c r="F47" s="10">
        <v>1395</v>
      </c>
      <c r="G47" s="10">
        <v>1350</v>
      </c>
      <c r="H47" s="10">
        <v>1395</v>
      </c>
      <c r="I47" s="10"/>
      <c r="J47" s="10">
        <v>2745</v>
      </c>
      <c r="K47" s="10">
        <v>2745</v>
      </c>
      <c r="L47" s="10"/>
      <c r="M47" s="10">
        <v>4140</v>
      </c>
      <c r="N47" s="24">
        <f t="shared" si="7"/>
        <v>16470</v>
      </c>
      <c r="O47" s="22"/>
      <c r="P47" s="1"/>
      <c r="Q47" s="1"/>
      <c r="R47" s="1"/>
      <c r="S47" s="1"/>
      <c r="T47" s="1"/>
      <c r="U47" s="1"/>
      <c r="V47" s="1"/>
    </row>
    <row r="48" spans="1:22" s="6" customFormat="1" ht="18">
      <c r="A48" s="9" t="s">
        <v>40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>
        <v>2400</v>
      </c>
      <c r="N48" s="24">
        <f t="shared" si="7"/>
        <v>2400</v>
      </c>
      <c r="O48" s="22"/>
      <c r="P48" s="1"/>
      <c r="Q48" s="1"/>
      <c r="R48" s="1"/>
      <c r="S48" s="1"/>
      <c r="T48" s="1"/>
      <c r="U48" s="1"/>
      <c r="V48" s="1"/>
    </row>
    <row r="49" spans="1:22" s="6" customFormat="1" ht="18">
      <c r="A49" s="9" t="s">
        <v>69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>
        <v>17600</v>
      </c>
      <c r="N49" s="24">
        <f t="shared" si="7"/>
        <v>17600</v>
      </c>
      <c r="O49" s="22"/>
      <c r="P49" s="1"/>
      <c r="Q49" s="1"/>
      <c r="R49" s="1"/>
      <c r="S49" s="1"/>
      <c r="T49" s="1"/>
      <c r="U49" s="1"/>
      <c r="V49" s="1"/>
    </row>
    <row r="50" spans="1:22" s="6" customFormat="1" ht="18">
      <c r="A50" s="9" t="s">
        <v>70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>
        <v>7859.89</v>
      </c>
      <c r="N50" s="24">
        <f t="shared" si="7"/>
        <v>7859.89</v>
      </c>
      <c r="O50" s="22"/>
      <c r="P50" s="1"/>
      <c r="Q50" s="1"/>
      <c r="R50" s="1"/>
      <c r="S50" s="1"/>
      <c r="T50" s="1"/>
      <c r="U50" s="1"/>
      <c r="V50" s="1"/>
    </row>
    <row r="51" spans="1:22" s="6" customFormat="1" ht="18">
      <c r="A51" s="9" t="s">
        <v>49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>
        <v>5800</v>
      </c>
      <c r="N51" s="24">
        <f t="shared" si="7"/>
        <v>5800</v>
      </c>
      <c r="O51" s="22"/>
      <c r="P51" s="1"/>
      <c r="Q51" s="1"/>
      <c r="R51" s="1"/>
      <c r="S51" s="1"/>
      <c r="T51" s="1"/>
      <c r="U51" s="1"/>
      <c r="V51" s="1"/>
    </row>
    <row r="52" spans="1:22" s="6" customFormat="1" ht="18" hidden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7">
        <f t="shared" si="7"/>
        <v>0</v>
      </c>
      <c r="O52" s="22"/>
      <c r="P52" s="1"/>
      <c r="Q52" s="1"/>
      <c r="R52" s="1"/>
      <c r="S52" s="1"/>
      <c r="T52" s="1"/>
      <c r="U52" s="1"/>
      <c r="V52" s="1"/>
    </row>
    <row r="53" spans="1:22" s="6" customFormat="1" ht="18" hidden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7">
        <f t="shared" si="7"/>
        <v>0</v>
      </c>
      <c r="O53" s="22"/>
      <c r="P53" s="1"/>
      <c r="Q53" s="1"/>
      <c r="R53" s="1"/>
      <c r="S53" s="1"/>
      <c r="T53" s="1"/>
      <c r="U53" s="1"/>
      <c r="V53" s="1"/>
    </row>
    <row r="54" spans="1:22" s="6" customFormat="1" ht="18" hidden="1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7">
        <f t="shared" si="7"/>
        <v>0</v>
      </c>
      <c r="O54" s="22"/>
      <c r="P54" s="1"/>
      <c r="Q54" s="1"/>
      <c r="R54" s="1"/>
      <c r="S54" s="1"/>
      <c r="T54" s="1"/>
      <c r="U54" s="1"/>
      <c r="V54" s="1"/>
    </row>
    <row r="55" spans="1:22" s="6" customFormat="1" ht="18" hidden="1">
      <c r="A55" s="9" t="s">
        <v>16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7">
        <f t="shared" si="7"/>
        <v>0</v>
      </c>
      <c r="O55" s="22"/>
      <c r="P55" s="1"/>
      <c r="Q55" s="1"/>
      <c r="R55" s="1"/>
      <c r="S55" s="1"/>
      <c r="T55" s="1"/>
      <c r="U55" s="1"/>
      <c r="V55" s="1"/>
    </row>
    <row r="56" spans="1:22" s="6" customFormat="1" ht="18" hidden="1">
      <c r="A56" s="9" t="s">
        <v>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7">
        <f t="shared" si="7"/>
        <v>0</v>
      </c>
      <c r="O56" s="22"/>
      <c r="P56" s="1"/>
      <c r="Q56" s="1"/>
      <c r="R56" s="1"/>
      <c r="S56" s="1"/>
      <c r="T56" s="1"/>
      <c r="U56" s="1"/>
      <c r="V56" s="1"/>
    </row>
    <row r="57" spans="1:22" s="6" customFormat="1" ht="18" hidden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7">
        <f t="shared" si="7"/>
        <v>0</v>
      </c>
      <c r="O57" s="22"/>
      <c r="P57" s="1"/>
      <c r="Q57" s="1"/>
      <c r="R57" s="1"/>
      <c r="S57" s="1"/>
      <c r="T57" s="1"/>
      <c r="U57" s="1"/>
      <c r="V57" s="1"/>
    </row>
    <row r="58" spans="1:22" s="6" customFormat="1" ht="18" hidden="1">
      <c r="A58" s="9" t="s">
        <v>10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7">
        <f t="shared" si="7"/>
        <v>0</v>
      </c>
      <c r="O58" s="22"/>
      <c r="P58" s="1"/>
      <c r="Q58" s="1"/>
      <c r="R58" s="1"/>
      <c r="S58" s="1"/>
      <c r="T58" s="1"/>
      <c r="U58" s="1"/>
      <c r="V58" s="1"/>
    </row>
    <row r="59" spans="1:22" s="6" customFormat="1" ht="36" hidden="1">
      <c r="A59" s="9" t="s">
        <v>21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7">
        <f t="shared" si="7"/>
        <v>0</v>
      </c>
      <c r="O59" s="22"/>
      <c r="P59" s="1"/>
      <c r="Q59" s="1"/>
      <c r="R59" s="1"/>
      <c r="S59" s="1"/>
      <c r="T59" s="1"/>
      <c r="U59" s="1"/>
      <c r="V59" s="1"/>
    </row>
    <row r="60" spans="1:22" s="6" customFormat="1" ht="18" hidden="1">
      <c r="A60" s="9" t="s">
        <v>13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7">
        <f t="shared" si="7"/>
        <v>0</v>
      </c>
      <c r="O60" s="22"/>
      <c r="P60" s="1"/>
      <c r="Q60" s="1"/>
      <c r="R60" s="1"/>
      <c r="S60" s="1"/>
      <c r="T60" s="1"/>
      <c r="U60" s="1"/>
      <c r="V60" s="1"/>
    </row>
    <row r="61" spans="1:22" s="6" customFormat="1" ht="18" hidden="1">
      <c r="A61" s="9" t="s">
        <v>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7">
        <f t="shared" si="7"/>
        <v>0</v>
      </c>
      <c r="O61" s="22"/>
      <c r="P61" s="1"/>
      <c r="Q61" s="1"/>
      <c r="R61" s="1"/>
      <c r="S61" s="1"/>
      <c r="T61" s="1"/>
      <c r="U61" s="1"/>
      <c r="V61" s="1"/>
    </row>
    <row r="62" spans="1:22" s="6" customFormat="1" ht="18" hidden="1">
      <c r="A62" s="9" t="s">
        <v>14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7">
        <f t="shared" si="7"/>
        <v>0</v>
      </c>
      <c r="O62" s="22"/>
      <c r="P62" s="1"/>
      <c r="Q62" s="1"/>
      <c r="R62" s="1"/>
      <c r="S62" s="1"/>
      <c r="T62" s="1"/>
      <c r="U62" s="1"/>
      <c r="V62" s="1"/>
    </row>
    <row r="63" spans="1:22" s="6" customFormat="1" ht="18" hidden="1">
      <c r="A63" s="9" t="s">
        <v>17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7">
        <f t="shared" si="7"/>
        <v>0</v>
      </c>
      <c r="O63" s="22"/>
      <c r="P63" s="1"/>
      <c r="Q63" s="1"/>
      <c r="R63" s="1"/>
      <c r="S63" s="1"/>
      <c r="T63" s="1"/>
      <c r="U63" s="1"/>
      <c r="V63" s="1"/>
    </row>
    <row r="64" spans="1:22" s="6" customFormat="1" ht="18" hidden="1">
      <c r="A64" s="9" t="s">
        <v>18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7">
        <f t="shared" si="7"/>
        <v>0</v>
      </c>
      <c r="O64" s="22"/>
      <c r="P64" s="1"/>
      <c r="Q64" s="1"/>
      <c r="R64" s="1"/>
      <c r="S64" s="1"/>
      <c r="T64" s="1"/>
      <c r="U64" s="1"/>
      <c r="V64" s="1"/>
    </row>
    <row r="65" spans="1:22" s="6" customFormat="1" ht="18" hidden="1">
      <c r="A65" s="9" t="s">
        <v>20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7">
        <f t="shared" si="7"/>
        <v>0</v>
      </c>
      <c r="O65" s="22"/>
      <c r="P65" s="1"/>
      <c r="Q65" s="1"/>
      <c r="R65" s="1"/>
      <c r="S65" s="1"/>
      <c r="T65" s="1"/>
      <c r="U65" s="1"/>
      <c r="V65" s="1"/>
    </row>
    <row r="66" spans="1:22" s="14" customFormat="1" ht="18">
      <c r="A66" s="13" t="s">
        <v>113</v>
      </c>
      <c r="B66" s="12">
        <f aca="true" t="shared" si="8" ref="B66:H66">SUM(B67:B68)</f>
        <v>0</v>
      </c>
      <c r="C66" s="12">
        <f t="shared" si="8"/>
        <v>0</v>
      </c>
      <c r="D66" s="12">
        <f t="shared" si="8"/>
        <v>0</v>
      </c>
      <c r="E66" s="12">
        <f t="shared" si="8"/>
        <v>0</v>
      </c>
      <c r="F66" s="12">
        <f t="shared" si="8"/>
        <v>0</v>
      </c>
      <c r="G66" s="12">
        <f t="shared" si="8"/>
        <v>0</v>
      </c>
      <c r="H66" s="12">
        <f t="shared" si="8"/>
        <v>8300</v>
      </c>
      <c r="I66" s="12">
        <v>0</v>
      </c>
      <c r="J66" s="12">
        <f>SUM(J67:J68)</f>
        <v>0</v>
      </c>
      <c r="K66" s="12">
        <f>SUM(K67:K68)</f>
        <v>10400</v>
      </c>
      <c r="L66" s="12">
        <f>SUM(L67:L68)</f>
        <v>0</v>
      </c>
      <c r="M66" s="12">
        <f>SUM(M67:M68)</f>
        <v>10500</v>
      </c>
      <c r="N66" s="17">
        <f t="shared" si="7"/>
        <v>29200</v>
      </c>
      <c r="O66" s="22"/>
      <c r="P66" s="1"/>
      <c r="Q66" s="1"/>
      <c r="R66" s="1"/>
      <c r="S66" s="1"/>
      <c r="T66" s="1"/>
      <c r="U66" s="1"/>
      <c r="V66" s="1"/>
    </row>
    <row r="67" spans="1:22" s="6" customFormat="1" ht="18">
      <c r="A67" s="9" t="s">
        <v>30</v>
      </c>
      <c r="B67" s="10"/>
      <c r="C67" s="10"/>
      <c r="D67" s="10"/>
      <c r="E67" s="10"/>
      <c r="F67" s="10"/>
      <c r="G67" s="10"/>
      <c r="H67" s="10">
        <v>6759</v>
      </c>
      <c r="I67" s="10"/>
      <c r="J67" s="10"/>
      <c r="K67" s="10">
        <v>7749</v>
      </c>
      <c r="L67" s="10"/>
      <c r="M67" s="10">
        <v>7840</v>
      </c>
      <c r="N67" s="24">
        <f t="shared" si="7"/>
        <v>22348</v>
      </c>
      <c r="O67" s="22"/>
      <c r="P67" s="1"/>
      <c r="Q67" s="1"/>
      <c r="R67" s="1"/>
      <c r="S67" s="1"/>
      <c r="T67" s="1"/>
      <c r="U67" s="1"/>
      <c r="V67" s="1"/>
    </row>
    <row r="68" spans="1:22" s="6" customFormat="1" ht="18">
      <c r="A68" s="9" t="s">
        <v>11</v>
      </c>
      <c r="B68" s="10"/>
      <c r="C68" s="10"/>
      <c r="D68" s="10"/>
      <c r="E68" s="10"/>
      <c r="F68" s="10"/>
      <c r="G68" s="10"/>
      <c r="H68" s="10">
        <v>1541</v>
      </c>
      <c r="I68" s="10"/>
      <c r="J68" s="10"/>
      <c r="K68" s="10">
        <v>2651</v>
      </c>
      <c r="L68" s="10"/>
      <c r="M68" s="10">
        <v>2660</v>
      </c>
      <c r="N68" s="24">
        <f t="shared" si="7"/>
        <v>6852</v>
      </c>
      <c r="O68" s="22"/>
      <c r="P68" s="1"/>
      <c r="Q68" s="1"/>
      <c r="R68" s="1"/>
      <c r="S68" s="1"/>
      <c r="T68" s="1"/>
      <c r="U68" s="1"/>
      <c r="V68" s="1"/>
    </row>
    <row r="69" spans="1:22" ht="18" hidden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7">
        <f t="shared" si="7"/>
        <v>0</v>
      </c>
      <c r="O69" s="22"/>
      <c r="P69" s="1"/>
      <c r="Q69" s="1"/>
      <c r="R69" s="1"/>
      <c r="S69" s="1"/>
      <c r="T69" s="1"/>
      <c r="U69" s="1"/>
      <c r="V69" s="1"/>
    </row>
    <row r="70" spans="1:22" s="6" customFormat="1" ht="18" hidden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7">
        <f t="shared" si="7"/>
        <v>0</v>
      </c>
      <c r="O70" s="22"/>
      <c r="P70" s="1"/>
      <c r="Q70" s="1"/>
      <c r="R70" s="1"/>
      <c r="S70" s="1"/>
      <c r="T70" s="1"/>
      <c r="U70" s="1"/>
      <c r="V70" s="1"/>
    </row>
    <row r="71" spans="1:22" s="6" customFormat="1" ht="18" hidden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7">
        <f t="shared" si="7"/>
        <v>0</v>
      </c>
      <c r="O71" s="22"/>
      <c r="P71" s="1"/>
      <c r="Q71" s="1"/>
      <c r="R71" s="1"/>
      <c r="S71" s="1"/>
      <c r="T71" s="1"/>
      <c r="U71" s="1"/>
      <c r="V71" s="1"/>
    </row>
    <row r="72" spans="1:22" s="6" customFormat="1" ht="18" hidden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7">
        <f t="shared" si="7"/>
        <v>0</v>
      </c>
      <c r="O72" s="22"/>
      <c r="P72" s="1"/>
      <c r="Q72" s="1"/>
      <c r="R72" s="1"/>
      <c r="S72" s="1"/>
      <c r="T72" s="1"/>
      <c r="U72" s="1"/>
      <c r="V72" s="1"/>
    </row>
    <row r="73" spans="1:22" s="6" customFormat="1" ht="18" hidden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7">
        <f t="shared" si="7"/>
        <v>0</v>
      </c>
      <c r="O73" s="22"/>
      <c r="P73" s="1"/>
      <c r="Q73" s="1"/>
      <c r="R73" s="1"/>
      <c r="S73" s="1"/>
      <c r="T73" s="1"/>
      <c r="U73" s="1"/>
      <c r="V73" s="1"/>
    </row>
    <row r="74" spans="1:22" s="6" customFormat="1" ht="18" hidden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7">
        <f t="shared" si="7"/>
        <v>0</v>
      </c>
      <c r="O74" s="22"/>
      <c r="P74" s="1"/>
      <c r="Q74" s="1"/>
      <c r="R74" s="1"/>
      <c r="S74" s="1"/>
      <c r="T74" s="1"/>
      <c r="U74" s="1"/>
      <c r="V74" s="1"/>
    </row>
    <row r="75" spans="1:22" s="14" customFormat="1" ht="18">
      <c r="A75" s="11" t="s">
        <v>114</v>
      </c>
      <c r="B75" s="12">
        <f aca="true" t="shared" si="9" ref="B75:M75">SUM(B76:B79)</f>
        <v>0</v>
      </c>
      <c r="C75" s="12">
        <f t="shared" si="9"/>
        <v>0</v>
      </c>
      <c r="D75" s="12">
        <f t="shared" si="9"/>
        <v>0</v>
      </c>
      <c r="E75" s="12">
        <f t="shared" si="9"/>
        <v>15370</v>
      </c>
      <c r="F75" s="12">
        <f t="shared" si="9"/>
        <v>0</v>
      </c>
      <c r="G75" s="12">
        <f t="shared" si="9"/>
        <v>0</v>
      </c>
      <c r="H75" s="12">
        <f t="shared" si="9"/>
        <v>0</v>
      </c>
      <c r="I75" s="12">
        <f t="shared" si="9"/>
        <v>0</v>
      </c>
      <c r="J75" s="12">
        <f t="shared" si="9"/>
        <v>0</v>
      </c>
      <c r="K75" s="12">
        <f t="shared" si="9"/>
        <v>0</v>
      </c>
      <c r="L75" s="12">
        <f t="shared" si="9"/>
        <v>0</v>
      </c>
      <c r="M75" s="12">
        <f t="shared" si="9"/>
        <v>29940</v>
      </c>
      <c r="N75" s="17">
        <f t="shared" si="7"/>
        <v>45310</v>
      </c>
      <c r="O75" s="22"/>
      <c r="P75" s="1"/>
      <c r="Q75" s="1"/>
      <c r="R75" s="1"/>
      <c r="S75" s="1"/>
      <c r="T75" s="1"/>
      <c r="U75" s="1"/>
      <c r="V75" s="1"/>
    </row>
    <row r="76" spans="1:22" s="6" customFormat="1" ht="18">
      <c r="A76" s="9" t="s">
        <v>71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>
        <v>9000</v>
      </c>
      <c r="N76" s="24">
        <f t="shared" si="7"/>
        <v>9000</v>
      </c>
      <c r="O76" s="22"/>
      <c r="P76" s="1"/>
      <c r="Q76" s="1"/>
      <c r="R76" s="1"/>
      <c r="S76" s="1"/>
      <c r="T76" s="1"/>
      <c r="U76" s="1"/>
      <c r="V76" s="1"/>
    </row>
    <row r="77" spans="1:22" s="6" customFormat="1" ht="18">
      <c r="A77" s="9" t="s">
        <v>87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>
        <v>16500</v>
      </c>
      <c r="N77" s="24">
        <f>SUM(B77:M77)</f>
        <v>16500</v>
      </c>
      <c r="O77" s="22"/>
      <c r="P77" s="1"/>
      <c r="Q77" s="1"/>
      <c r="R77" s="1"/>
      <c r="S77" s="1"/>
      <c r="T77" s="1"/>
      <c r="U77" s="1"/>
      <c r="V77" s="1"/>
    </row>
    <row r="78" spans="1:22" s="6" customFormat="1" ht="18">
      <c r="A78" s="9" t="s">
        <v>53</v>
      </c>
      <c r="B78" s="10"/>
      <c r="C78" s="10"/>
      <c r="D78" s="10"/>
      <c r="E78" s="10">
        <v>15370</v>
      </c>
      <c r="F78" s="10"/>
      <c r="G78" s="10"/>
      <c r="H78" s="10"/>
      <c r="I78" s="10"/>
      <c r="J78" s="10"/>
      <c r="K78" s="10"/>
      <c r="L78" s="10"/>
      <c r="M78" s="10"/>
      <c r="N78" s="24">
        <f t="shared" si="7"/>
        <v>15370</v>
      </c>
      <c r="O78" s="22"/>
      <c r="P78" s="1"/>
      <c r="Q78" s="1"/>
      <c r="R78" s="1"/>
      <c r="S78" s="1"/>
      <c r="T78" s="1"/>
      <c r="U78" s="1"/>
      <c r="V78" s="1"/>
    </row>
    <row r="79" spans="1:22" s="6" customFormat="1" ht="18">
      <c r="A79" s="9" t="s">
        <v>73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>
        <v>4440</v>
      </c>
      <c r="N79" s="24">
        <f t="shared" si="7"/>
        <v>4440</v>
      </c>
      <c r="O79" s="22"/>
      <c r="P79" s="1"/>
      <c r="Q79" s="1"/>
      <c r="R79" s="1"/>
      <c r="S79" s="1"/>
      <c r="T79" s="1"/>
      <c r="U79" s="1"/>
      <c r="V79" s="1"/>
    </row>
    <row r="80" spans="1:22" s="14" customFormat="1" ht="18">
      <c r="A80" s="13" t="s">
        <v>115</v>
      </c>
      <c r="B80" s="12">
        <f aca="true" t="shared" si="10" ref="B80:N80">SUM(B81:B98)</f>
        <v>0</v>
      </c>
      <c r="C80" s="12">
        <f t="shared" si="10"/>
        <v>0</v>
      </c>
      <c r="D80" s="12">
        <f t="shared" si="10"/>
        <v>19876.8</v>
      </c>
      <c r="E80" s="12">
        <f t="shared" si="10"/>
        <v>28672</v>
      </c>
      <c r="F80" s="12">
        <f t="shared" si="10"/>
        <v>30942.8</v>
      </c>
      <c r="G80" s="12">
        <f t="shared" si="10"/>
        <v>17528.4</v>
      </c>
      <c r="H80" s="12">
        <f t="shared" si="10"/>
        <v>7444</v>
      </c>
      <c r="I80" s="12">
        <f t="shared" si="10"/>
        <v>0</v>
      </c>
      <c r="J80" s="12">
        <f t="shared" si="10"/>
        <v>43767.2</v>
      </c>
      <c r="K80" s="12">
        <f t="shared" si="10"/>
        <v>11636.26</v>
      </c>
      <c r="L80" s="12">
        <f t="shared" si="10"/>
        <v>11554</v>
      </c>
      <c r="M80" s="12">
        <f t="shared" si="10"/>
        <v>261906.84</v>
      </c>
      <c r="N80" s="12">
        <f t="shared" si="10"/>
        <v>433328.30000000005</v>
      </c>
      <c r="O80" s="22"/>
      <c r="P80" s="1"/>
      <c r="Q80" s="1"/>
      <c r="R80" s="1"/>
      <c r="S80" s="1"/>
      <c r="T80" s="1"/>
      <c r="U80" s="1"/>
      <c r="V80" s="1"/>
    </row>
    <row r="81" spans="1:22" ht="18">
      <c r="A81" s="9" t="s">
        <v>85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>
        <v>10000</v>
      </c>
      <c r="N81" s="24">
        <f t="shared" si="7"/>
        <v>10000</v>
      </c>
      <c r="O81" s="22"/>
      <c r="P81" s="1"/>
      <c r="Q81" s="1"/>
      <c r="R81" s="1"/>
      <c r="S81" s="1"/>
      <c r="T81" s="1"/>
      <c r="U81" s="1"/>
      <c r="V81" s="1"/>
    </row>
    <row r="82" spans="1:22" ht="18">
      <c r="A82" s="9" t="s">
        <v>42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>
        <v>6000</v>
      </c>
      <c r="M82" s="10">
        <v>3690</v>
      </c>
      <c r="N82" s="24">
        <f t="shared" si="7"/>
        <v>9690</v>
      </c>
      <c r="O82" s="22"/>
      <c r="P82" s="1"/>
      <c r="Q82" s="1"/>
      <c r="R82" s="1"/>
      <c r="S82" s="1"/>
      <c r="T82" s="1"/>
      <c r="U82" s="1"/>
      <c r="V82" s="1"/>
    </row>
    <row r="83" spans="1:22" ht="18">
      <c r="A83" s="9" t="s">
        <v>12</v>
      </c>
      <c r="B83" s="10"/>
      <c r="C83" s="10"/>
      <c r="D83" s="10">
        <v>19876.8</v>
      </c>
      <c r="E83" s="10">
        <v>28672</v>
      </c>
      <c r="F83" s="10">
        <v>30942.8</v>
      </c>
      <c r="G83" s="10">
        <v>17528.4</v>
      </c>
      <c r="H83" s="10">
        <v>7444</v>
      </c>
      <c r="I83" s="10"/>
      <c r="J83" s="10">
        <v>43767.2</v>
      </c>
      <c r="K83" s="10">
        <v>7500.26</v>
      </c>
      <c r="L83" s="10">
        <v>1054</v>
      </c>
      <c r="M83" s="10">
        <v>105211.84</v>
      </c>
      <c r="N83" s="24">
        <f t="shared" si="7"/>
        <v>261997.30000000002</v>
      </c>
      <c r="O83" s="22"/>
      <c r="P83" s="1"/>
      <c r="Q83" s="1"/>
      <c r="R83" s="1"/>
      <c r="S83" s="1"/>
      <c r="T83" s="1"/>
      <c r="U83" s="1"/>
      <c r="V83" s="1"/>
    </row>
    <row r="84" spans="1:22" ht="18">
      <c r="A84" s="9" t="s">
        <v>78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>
        <v>53945</v>
      </c>
      <c r="N84" s="24">
        <f t="shared" si="7"/>
        <v>53945</v>
      </c>
      <c r="O84" s="22"/>
      <c r="P84" s="1"/>
      <c r="Q84" s="1"/>
      <c r="R84" s="1"/>
      <c r="S84" s="1"/>
      <c r="T84" s="1"/>
      <c r="U84" s="1"/>
      <c r="V84" s="1"/>
    </row>
    <row r="85" spans="1:22" ht="18">
      <c r="A85" s="9" t="s">
        <v>61</v>
      </c>
      <c r="B85" s="10"/>
      <c r="C85" s="10"/>
      <c r="D85" s="10"/>
      <c r="E85" s="10"/>
      <c r="F85" s="10"/>
      <c r="G85" s="10"/>
      <c r="H85" s="10"/>
      <c r="I85" s="10"/>
      <c r="J85" s="10"/>
      <c r="K85" s="10">
        <v>4136</v>
      </c>
      <c r="L85" s="10">
        <v>4500</v>
      </c>
      <c r="M85" s="10"/>
      <c r="N85" s="24">
        <f t="shared" si="7"/>
        <v>8636</v>
      </c>
      <c r="O85" s="22"/>
      <c r="P85" s="1"/>
      <c r="Q85" s="1"/>
      <c r="R85" s="1"/>
      <c r="S85" s="1"/>
      <c r="T85" s="1"/>
      <c r="U85" s="1"/>
      <c r="V85" s="1"/>
    </row>
    <row r="86" spans="1:22" ht="18">
      <c r="A86" s="9" t="s">
        <v>88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>
        <v>13050</v>
      </c>
      <c r="N86" s="24">
        <f t="shared" si="7"/>
        <v>13050</v>
      </c>
      <c r="O86" s="22"/>
      <c r="P86" s="1"/>
      <c r="Q86" s="1"/>
      <c r="R86" s="1"/>
      <c r="S86" s="1"/>
      <c r="T86" s="1"/>
      <c r="U86" s="1"/>
      <c r="V86" s="1"/>
    </row>
    <row r="87" spans="1:22" ht="18">
      <c r="A87" s="9" t="s">
        <v>80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>
        <v>4330</v>
      </c>
      <c r="N87" s="24">
        <f t="shared" si="7"/>
        <v>4330</v>
      </c>
      <c r="O87" s="22"/>
      <c r="P87" s="1"/>
      <c r="Q87" s="1"/>
      <c r="R87" s="1"/>
      <c r="S87" s="1"/>
      <c r="T87" s="1"/>
      <c r="U87" s="1"/>
      <c r="V87" s="1"/>
    </row>
    <row r="88" spans="1:22" ht="18">
      <c r="A88" s="9" t="s">
        <v>81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>
        <v>6350</v>
      </c>
      <c r="N88" s="24">
        <f t="shared" si="7"/>
        <v>6350</v>
      </c>
      <c r="O88" s="22"/>
      <c r="P88" s="1"/>
      <c r="Q88" s="1"/>
      <c r="R88" s="1"/>
      <c r="S88" s="1"/>
      <c r="T88" s="1"/>
      <c r="U88" s="1"/>
      <c r="V88" s="1"/>
    </row>
    <row r="89" spans="1:22" ht="18">
      <c r="A89" s="9" t="s">
        <v>86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>
        <v>11760</v>
      </c>
      <c r="N89" s="24">
        <f t="shared" si="7"/>
        <v>11760</v>
      </c>
      <c r="O89" s="22"/>
      <c r="P89" s="1"/>
      <c r="Q89" s="1"/>
      <c r="R89" s="1"/>
      <c r="S89" s="1"/>
      <c r="T89" s="1"/>
      <c r="U89" s="1"/>
      <c r="V89" s="1"/>
    </row>
    <row r="90" spans="1:22" ht="18">
      <c r="A90" s="9" t="s">
        <v>72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>
        <v>1400</v>
      </c>
      <c r="N90" s="24">
        <f>SUM(B90:M90)</f>
        <v>1400</v>
      </c>
      <c r="O90" s="22"/>
      <c r="P90" s="1"/>
      <c r="Q90" s="1"/>
      <c r="R90" s="1"/>
      <c r="S90" s="1"/>
      <c r="T90" s="1"/>
      <c r="U90" s="1"/>
      <c r="V90" s="1"/>
    </row>
    <row r="91" spans="1:22" ht="18">
      <c r="A91" s="9" t="s">
        <v>74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>
        <v>2910</v>
      </c>
      <c r="N91" s="24">
        <f>SUM(B91:M91)</f>
        <v>2910</v>
      </c>
      <c r="O91" s="22"/>
      <c r="P91" s="1"/>
      <c r="Q91" s="1"/>
      <c r="R91" s="1"/>
      <c r="S91" s="1"/>
      <c r="T91" s="1"/>
      <c r="U91" s="1"/>
      <c r="V91" s="1"/>
    </row>
    <row r="92" spans="1:22" ht="18">
      <c r="A92" s="9" t="s">
        <v>82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>
        <v>4140</v>
      </c>
      <c r="N92" s="24">
        <f t="shared" si="7"/>
        <v>4140</v>
      </c>
      <c r="O92" s="22"/>
      <c r="P92" s="1"/>
      <c r="Q92" s="1"/>
      <c r="R92" s="1"/>
      <c r="S92" s="1"/>
      <c r="T92" s="1"/>
      <c r="U92" s="1"/>
      <c r="V92" s="1"/>
    </row>
    <row r="93" spans="1:22" ht="18">
      <c r="A93" s="9" t="s">
        <v>83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>
        <v>1000</v>
      </c>
      <c r="N93" s="24">
        <f t="shared" si="7"/>
        <v>1000</v>
      </c>
      <c r="O93" s="22"/>
      <c r="P93" s="1"/>
      <c r="Q93" s="1"/>
      <c r="R93" s="1"/>
      <c r="S93" s="1"/>
      <c r="T93" s="1"/>
      <c r="U93" s="1"/>
      <c r="V93" s="1"/>
    </row>
    <row r="94" spans="1:22" ht="18">
      <c r="A94" s="9" t="s">
        <v>76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>
        <v>2400</v>
      </c>
      <c r="N94" s="24">
        <f t="shared" si="7"/>
        <v>2400</v>
      </c>
      <c r="O94" s="22"/>
      <c r="P94" s="1"/>
      <c r="Q94" s="1"/>
      <c r="R94" s="1"/>
      <c r="S94" s="1"/>
      <c r="T94" s="1"/>
      <c r="U94" s="1"/>
      <c r="V94" s="1"/>
    </row>
    <row r="95" spans="1:22" ht="18">
      <c r="A95" s="9" t="s">
        <v>77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>
        <v>1440</v>
      </c>
      <c r="N95" s="24">
        <f t="shared" si="7"/>
        <v>1440</v>
      </c>
      <c r="O95" s="22"/>
      <c r="P95" s="1"/>
      <c r="Q95" s="1"/>
      <c r="R95" s="1"/>
      <c r="S95" s="1"/>
      <c r="T95" s="1"/>
      <c r="U95" s="1"/>
      <c r="V95" s="1"/>
    </row>
    <row r="96" spans="1:22" ht="18">
      <c r="A96" s="9" t="s">
        <v>79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>
        <v>11440</v>
      </c>
      <c r="N96" s="24">
        <f t="shared" si="7"/>
        <v>11440</v>
      </c>
      <c r="O96" s="22"/>
      <c r="P96" s="1"/>
      <c r="Q96" s="1"/>
      <c r="R96" s="1"/>
      <c r="S96" s="1"/>
      <c r="T96" s="1"/>
      <c r="U96" s="1"/>
      <c r="V96" s="1"/>
    </row>
    <row r="97" spans="1:22" ht="18">
      <c r="A97" s="9" t="s">
        <v>84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>
        <v>9140</v>
      </c>
      <c r="N97" s="24">
        <f t="shared" si="7"/>
        <v>9140</v>
      </c>
      <c r="O97" s="22"/>
      <c r="P97" s="1"/>
      <c r="Q97" s="1"/>
      <c r="R97" s="1"/>
      <c r="S97" s="1"/>
      <c r="T97" s="1"/>
      <c r="U97" s="1"/>
      <c r="V97" s="1"/>
    </row>
    <row r="98" spans="1:22" ht="18">
      <c r="A98" s="9" t="s">
        <v>75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>
        <v>19700</v>
      </c>
      <c r="N98" s="24">
        <f t="shared" si="7"/>
        <v>19700</v>
      </c>
      <c r="O98" s="22"/>
      <c r="P98" s="1"/>
      <c r="Q98" s="1"/>
      <c r="R98" s="1"/>
      <c r="S98" s="1"/>
      <c r="T98" s="1"/>
      <c r="U98" s="1"/>
      <c r="V98" s="1"/>
    </row>
    <row r="99" spans="1:22" s="14" customFormat="1" ht="16.5" customHeight="1">
      <c r="A99" s="13" t="s">
        <v>0</v>
      </c>
      <c r="B99" s="12">
        <f>B4+B7+B8+B11+B16+B39+B66+B75+B80</f>
        <v>39985.340000000004</v>
      </c>
      <c r="C99" s="12">
        <f aca="true" t="shared" si="11" ref="C99:N99">C4+C7+C8+C11+C16+C39+C66+C75+C80</f>
        <v>219307.78999999998</v>
      </c>
      <c r="D99" s="12">
        <f t="shared" si="11"/>
        <v>178276.22999999998</v>
      </c>
      <c r="E99" s="12">
        <f t="shared" si="11"/>
        <v>245914.09</v>
      </c>
      <c r="F99" s="12">
        <f t="shared" si="11"/>
        <v>169972.77999999997</v>
      </c>
      <c r="G99" s="12">
        <f t="shared" si="11"/>
        <v>131183.56</v>
      </c>
      <c r="H99" s="12">
        <f t="shared" si="11"/>
        <v>158343.32</v>
      </c>
      <c r="I99" s="12">
        <f t="shared" si="11"/>
        <v>145916.88</v>
      </c>
      <c r="J99" s="12">
        <f t="shared" si="11"/>
        <v>194823.71999999997</v>
      </c>
      <c r="K99" s="12">
        <f t="shared" si="11"/>
        <v>107137.80999999998</v>
      </c>
      <c r="L99" s="12">
        <f t="shared" si="11"/>
        <v>195512.91999999998</v>
      </c>
      <c r="M99" s="12">
        <f t="shared" si="11"/>
        <v>845325.5599999999</v>
      </c>
      <c r="N99" s="12">
        <f t="shared" si="11"/>
        <v>2631700</v>
      </c>
      <c r="O99" s="22"/>
      <c r="P99" s="1"/>
      <c r="Q99" s="1"/>
      <c r="R99" s="1"/>
      <c r="S99" s="1"/>
      <c r="T99" s="1"/>
      <c r="U99" s="1"/>
      <c r="V99" s="1"/>
    </row>
    <row r="102" spans="1:14" ht="26.25">
      <c r="A102" s="27" t="s">
        <v>89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ht="23.25">
      <c r="A103" s="28"/>
      <c r="B103" s="29"/>
      <c r="C103" s="18"/>
      <c r="D103" s="18"/>
      <c r="E103" s="23"/>
      <c r="F103" s="23" t="s">
        <v>22</v>
      </c>
      <c r="G103" s="23"/>
      <c r="H103" s="23"/>
      <c r="I103" s="18"/>
      <c r="J103" s="18"/>
      <c r="K103" s="18"/>
      <c r="L103" s="18"/>
      <c r="M103" s="18"/>
      <c r="N103" s="18"/>
    </row>
    <row r="104" spans="1:14" ht="18">
      <c r="A104" s="8"/>
      <c r="B104" s="15" t="s">
        <v>24</v>
      </c>
      <c r="C104" s="15" t="s">
        <v>25</v>
      </c>
      <c r="D104" s="15" t="s">
        <v>26</v>
      </c>
      <c r="E104" s="15" t="s">
        <v>27</v>
      </c>
      <c r="F104" s="15" t="s">
        <v>28</v>
      </c>
      <c r="G104" s="15" t="s">
        <v>29</v>
      </c>
      <c r="H104" s="15" t="s">
        <v>31</v>
      </c>
      <c r="I104" s="15" t="s">
        <v>32</v>
      </c>
      <c r="J104" s="15" t="s">
        <v>33</v>
      </c>
      <c r="K104" s="15" t="s">
        <v>34</v>
      </c>
      <c r="L104" s="15" t="s">
        <v>35</v>
      </c>
      <c r="M104" s="15" t="s">
        <v>36</v>
      </c>
      <c r="N104" s="16" t="s">
        <v>19</v>
      </c>
    </row>
    <row r="105" spans="1:14" ht="18">
      <c r="A105" s="11" t="s">
        <v>107</v>
      </c>
      <c r="B105" s="20">
        <f>B106+B107+B108+B109</f>
        <v>35000</v>
      </c>
      <c r="C105" s="20">
        <f aca="true" t="shared" si="12" ref="C105:N105">C106+C107+C108+C109</f>
        <v>60724</v>
      </c>
      <c r="D105" s="20">
        <f t="shared" si="12"/>
        <v>66076</v>
      </c>
      <c r="E105" s="20">
        <f t="shared" si="12"/>
        <v>67900</v>
      </c>
      <c r="F105" s="20">
        <f t="shared" si="12"/>
        <v>110300.9</v>
      </c>
      <c r="G105" s="20">
        <f t="shared" si="12"/>
        <v>69577.2</v>
      </c>
      <c r="H105" s="20">
        <f t="shared" si="12"/>
        <v>133166.93</v>
      </c>
      <c r="I105" s="20">
        <f t="shared" si="12"/>
        <v>50558.69</v>
      </c>
      <c r="J105" s="20">
        <f t="shared" si="12"/>
        <v>121343.14</v>
      </c>
      <c r="K105" s="20">
        <f t="shared" si="12"/>
        <v>43691.2</v>
      </c>
      <c r="L105" s="20">
        <f t="shared" si="12"/>
        <v>69720.8</v>
      </c>
      <c r="M105" s="20">
        <f t="shared" si="12"/>
        <v>308495.99</v>
      </c>
      <c r="N105" s="20">
        <f t="shared" si="12"/>
        <v>1136554.85</v>
      </c>
    </row>
    <row r="106" spans="1:14" ht="18">
      <c r="A106" s="9" t="s">
        <v>55</v>
      </c>
      <c r="B106" s="21">
        <v>35000</v>
      </c>
      <c r="C106" s="21">
        <v>60724</v>
      </c>
      <c r="D106" s="21">
        <v>66076</v>
      </c>
      <c r="E106" s="21">
        <v>67900</v>
      </c>
      <c r="F106" s="21">
        <v>110300.9</v>
      </c>
      <c r="G106" s="21">
        <v>69577.2</v>
      </c>
      <c r="H106" s="21">
        <v>133166.93</v>
      </c>
      <c r="I106" s="21">
        <v>50558.69</v>
      </c>
      <c r="J106" s="21">
        <v>121343.14</v>
      </c>
      <c r="K106" s="21">
        <v>43691.2</v>
      </c>
      <c r="L106" s="21">
        <v>69720.8</v>
      </c>
      <c r="M106" s="21">
        <v>73972.26</v>
      </c>
      <c r="N106" s="24">
        <f>SUM(B106:M106)</f>
        <v>902031.12</v>
      </c>
    </row>
    <row r="107" spans="1:14" ht="18">
      <c r="A107" s="9" t="s">
        <v>56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>
        <v>19907.47</v>
      </c>
      <c r="N107" s="24">
        <f>SUM(B107:M107)</f>
        <v>19907.47</v>
      </c>
    </row>
    <row r="108" spans="1:14" ht="18">
      <c r="A108" s="9" t="s">
        <v>57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>
        <v>14252.4</v>
      </c>
      <c r="N108" s="24">
        <f>SUM(B108:M108)</f>
        <v>14252.4</v>
      </c>
    </row>
    <row r="109" spans="1:14" ht="18">
      <c r="A109" s="9" t="s">
        <v>58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>
        <v>200363.86</v>
      </c>
      <c r="N109" s="24">
        <f>SUM(B109:M109)</f>
        <v>200363.86</v>
      </c>
    </row>
    <row r="110" spans="1:14" ht="18">
      <c r="A110" s="11" t="s">
        <v>108</v>
      </c>
      <c r="B110" s="12">
        <f aca="true" t="shared" si="13" ref="B110:N110">SUM(B111:B111)</f>
        <v>0</v>
      </c>
      <c r="C110" s="12">
        <f t="shared" si="13"/>
        <v>22000</v>
      </c>
      <c r="D110" s="12">
        <f t="shared" si="13"/>
        <v>22000</v>
      </c>
      <c r="E110" s="12">
        <f t="shared" si="13"/>
        <v>24550</v>
      </c>
      <c r="F110" s="12">
        <f t="shared" si="13"/>
        <v>11320</v>
      </c>
      <c r="G110" s="12">
        <f t="shared" si="13"/>
        <v>33323</v>
      </c>
      <c r="H110" s="12">
        <f t="shared" si="13"/>
        <v>17702</v>
      </c>
      <c r="I110" s="12">
        <f t="shared" si="13"/>
        <v>40818</v>
      </c>
      <c r="J110" s="12">
        <f t="shared" si="13"/>
        <v>45123.64</v>
      </c>
      <c r="K110" s="12">
        <f t="shared" si="13"/>
        <v>0</v>
      </c>
      <c r="L110" s="12">
        <f t="shared" si="13"/>
        <v>20875</v>
      </c>
      <c r="M110" s="12">
        <f t="shared" si="13"/>
        <v>102432.89</v>
      </c>
      <c r="N110" s="12">
        <f t="shared" si="13"/>
        <v>340144.53</v>
      </c>
    </row>
    <row r="111" spans="1:14" ht="18">
      <c r="A111" s="9"/>
      <c r="B111" s="10"/>
      <c r="C111" s="10">
        <v>22000</v>
      </c>
      <c r="D111" s="10">
        <v>22000</v>
      </c>
      <c r="E111" s="10">
        <v>24550</v>
      </c>
      <c r="F111" s="10">
        <v>11320</v>
      </c>
      <c r="G111" s="10">
        <v>33323</v>
      </c>
      <c r="H111" s="10">
        <v>17702</v>
      </c>
      <c r="I111" s="10">
        <v>40818</v>
      </c>
      <c r="J111" s="10">
        <v>45123.64</v>
      </c>
      <c r="K111" s="10"/>
      <c r="L111" s="10">
        <v>20875</v>
      </c>
      <c r="M111" s="10">
        <v>102432.89</v>
      </c>
      <c r="N111" s="24">
        <f aca="true" t="shared" si="14" ref="N111:N126">SUM(B111:M111)</f>
        <v>340144.53</v>
      </c>
    </row>
    <row r="112" spans="1:14" ht="18">
      <c r="A112" s="13" t="s">
        <v>112</v>
      </c>
      <c r="B112" s="12">
        <f aca="true" t="shared" si="15" ref="B112:N112">SUM(B113:B118)</f>
        <v>0</v>
      </c>
      <c r="C112" s="12">
        <f t="shared" si="15"/>
        <v>0</v>
      </c>
      <c r="D112" s="12">
        <f t="shared" si="15"/>
        <v>0</v>
      </c>
      <c r="E112" s="12">
        <f t="shared" si="15"/>
        <v>0</v>
      </c>
      <c r="F112" s="12">
        <f t="shared" si="15"/>
        <v>0</v>
      </c>
      <c r="G112" s="12">
        <f t="shared" si="15"/>
        <v>0</v>
      </c>
      <c r="H112" s="12">
        <f t="shared" si="15"/>
        <v>0</v>
      </c>
      <c r="I112" s="12">
        <f t="shared" si="15"/>
        <v>0</v>
      </c>
      <c r="J112" s="12">
        <f t="shared" si="15"/>
        <v>0</v>
      </c>
      <c r="K112" s="12">
        <f t="shared" si="15"/>
        <v>12154.619999999999</v>
      </c>
      <c r="L112" s="12">
        <f t="shared" si="15"/>
        <v>6878</v>
      </c>
      <c r="M112" s="12">
        <f t="shared" si="15"/>
        <v>31906</v>
      </c>
      <c r="N112" s="12">
        <f t="shared" si="15"/>
        <v>50938.619999999995</v>
      </c>
    </row>
    <row r="113" spans="1:14" ht="18">
      <c r="A113" s="9" t="s">
        <v>90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>
        <v>6290</v>
      </c>
      <c r="N113" s="24">
        <f t="shared" si="14"/>
        <v>6290</v>
      </c>
    </row>
    <row r="114" spans="1:14" ht="18">
      <c r="A114" s="9" t="s">
        <v>91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>
        <v>1638.12</v>
      </c>
      <c r="L114" s="10">
        <v>6878</v>
      </c>
      <c r="M114" s="10"/>
      <c r="N114" s="24">
        <f t="shared" si="14"/>
        <v>8516.119999999999</v>
      </c>
    </row>
    <row r="115" spans="1:14" ht="18">
      <c r="A115" s="9" t="s">
        <v>92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>
        <v>6360</v>
      </c>
      <c r="N115" s="24">
        <f t="shared" si="14"/>
        <v>6360</v>
      </c>
    </row>
    <row r="116" spans="1:14" ht="18">
      <c r="A116" s="9" t="s">
        <v>93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>
        <v>14256</v>
      </c>
      <c r="N116" s="24">
        <f t="shared" si="14"/>
        <v>14256</v>
      </c>
    </row>
    <row r="117" spans="1:14" ht="18">
      <c r="A117" s="9" t="s">
        <v>94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>
        <v>5000</v>
      </c>
      <c r="N117" s="24">
        <f t="shared" si="14"/>
        <v>5000</v>
      </c>
    </row>
    <row r="118" spans="1:14" ht="18">
      <c r="A118" s="9" t="s">
        <v>95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>
        <v>10516.5</v>
      </c>
      <c r="L118" s="10"/>
      <c r="M118" s="10"/>
      <c r="N118" s="24">
        <f t="shared" si="14"/>
        <v>10516.5</v>
      </c>
    </row>
    <row r="119" spans="1:14" ht="18">
      <c r="A119" s="11" t="s">
        <v>114</v>
      </c>
      <c r="B119" s="12">
        <f>SUM(B120:B121)</f>
        <v>0</v>
      </c>
      <c r="C119" s="12">
        <f aca="true" t="shared" si="16" ref="C119:N119">SUM(C120:C121)</f>
        <v>0</v>
      </c>
      <c r="D119" s="12">
        <f t="shared" si="16"/>
        <v>0</v>
      </c>
      <c r="E119" s="12">
        <f t="shared" si="16"/>
        <v>0</v>
      </c>
      <c r="F119" s="12">
        <f t="shared" si="16"/>
        <v>0</v>
      </c>
      <c r="G119" s="12">
        <f t="shared" si="16"/>
        <v>0</v>
      </c>
      <c r="H119" s="12">
        <f t="shared" si="16"/>
        <v>0</v>
      </c>
      <c r="I119" s="12">
        <f t="shared" si="16"/>
        <v>0</v>
      </c>
      <c r="J119" s="12">
        <f t="shared" si="16"/>
        <v>0</v>
      </c>
      <c r="K119" s="12">
        <f t="shared" si="16"/>
        <v>0</v>
      </c>
      <c r="L119" s="12">
        <f t="shared" si="16"/>
        <v>0</v>
      </c>
      <c r="M119" s="12">
        <f t="shared" si="16"/>
        <v>101000</v>
      </c>
      <c r="N119" s="12">
        <f t="shared" si="16"/>
        <v>101000</v>
      </c>
    </row>
    <row r="120" spans="1:14" ht="18">
      <c r="A120" s="9" t="s">
        <v>96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>
        <v>70000</v>
      </c>
      <c r="N120" s="24">
        <f t="shared" si="14"/>
        <v>70000</v>
      </c>
    </row>
    <row r="121" spans="1:14" ht="18">
      <c r="A121" s="9" t="s">
        <v>97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>
        <v>31000</v>
      </c>
      <c r="N121" s="24">
        <f t="shared" si="14"/>
        <v>31000</v>
      </c>
    </row>
    <row r="122" spans="1:14" ht="18">
      <c r="A122" s="13" t="s">
        <v>115</v>
      </c>
      <c r="B122" s="12">
        <f>SUM(B123:B126)</f>
        <v>0</v>
      </c>
      <c r="C122" s="12">
        <f aca="true" t="shared" si="17" ref="C122:N122">SUM(C123:C126)</f>
        <v>0</v>
      </c>
      <c r="D122" s="12">
        <f t="shared" si="17"/>
        <v>0</v>
      </c>
      <c r="E122" s="12">
        <f t="shared" si="17"/>
        <v>0</v>
      </c>
      <c r="F122" s="26">
        <f t="shared" si="17"/>
        <v>0</v>
      </c>
      <c r="G122" s="12">
        <f t="shared" si="17"/>
        <v>0</v>
      </c>
      <c r="H122" s="12">
        <f t="shared" si="17"/>
        <v>0</v>
      </c>
      <c r="I122" s="12">
        <f t="shared" si="17"/>
        <v>0</v>
      </c>
      <c r="J122" s="12">
        <f t="shared" si="17"/>
        <v>0</v>
      </c>
      <c r="K122" s="12">
        <f t="shared" si="17"/>
        <v>0</v>
      </c>
      <c r="L122" s="12">
        <f t="shared" si="17"/>
        <v>0</v>
      </c>
      <c r="M122" s="12">
        <f t="shared" si="17"/>
        <v>106062</v>
      </c>
      <c r="N122" s="12">
        <f t="shared" si="17"/>
        <v>106062</v>
      </c>
    </row>
    <row r="123" spans="1:14" ht="18">
      <c r="A123" s="9" t="s">
        <v>98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>
        <v>39984</v>
      </c>
      <c r="N123" s="24">
        <f t="shared" si="14"/>
        <v>39984</v>
      </c>
    </row>
    <row r="124" spans="1:14" ht="18">
      <c r="A124" s="9" t="s">
        <v>99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>
        <v>12000</v>
      </c>
      <c r="N124" s="24">
        <f t="shared" si="14"/>
        <v>12000</v>
      </c>
    </row>
    <row r="125" spans="1:14" ht="18">
      <c r="A125" s="9" t="s">
        <v>100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>
        <v>19495</v>
      </c>
      <c r="N125" s="24">
        <f t="shared" si="14"/>
        <v>19495</v>
      </c>
    </row>
    <row r="126" spans="1:14" ht="18">
      <c r="A126" s="9" t="s">
        <v>101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>
        <v>34583</v>
      </c>
      <c r="N126" s="24">
        <f t="shared" si="14"/>
        <v>34583</v>
      </c>
    </row>
    <row r="127" spans="1:14" ht="18">
      <c r="A127" s="13" t="s">
        <v>0</v>
      </c>
      <c r="B127" s="12">
        <f>B105+B110+B112+B119+B122</f>
        <v>35000</v>
      </c>
      <c r="C127" s="12">
        <f aca="true" t="shared" si="18" ref="C127:N127">C105+C110+C112+C119+C122</f>
        <v>82724</v>
      </c>
      <c r="D127" s="12">
        <f t="shared" si="18"/>
        <v>88076</v>
      </c>
      <c r="E127" s="12">
        <f t="shared" si="18"/>
        <v>92450</v>
      </c>
      <c r="F127" s="12">
        <f t="shared" si="18"/>
        <v>121620.9</v>
      </c>
      <c r="G127" s="12">
        <f t="shared" si="18"/>
        <v>102900.2</v>
      </c>
      <c r="H127" s="12">
        <f t="shared" si="18"/>
        <v>150868.93</v>
      </c>
      <c r="I127" s="12">
        <f t="shared" si="18"/>
        <v>91376.69</v>
      </c>
      <c r="J127" s="12">
        <f t="shared" si="18"/>
        <v>166466.78</v>
      </c>
      <c r="K127" s="12">
        <f t="shared" si="18"/>
        <v>55845.81999999999</v>
      </c>
      <c r="L127" s="12">
        <f t="shared" si="18"/>
        <v>97473.8</v>
      </c>
      <c r="M127" s="12">
        <f t="shared" si="18"/>
        <v>649896.88</v>
      </c>
      <c r="N127" s="12">
        <f t="shared" si="18"/>
        <v>1734700</v>
      </c>
    </row>
    <row r="130" spans="1:14" ht="26.25">
      <c r="A130" s="27" t="s">
        <v>102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1:14" ht="23.25">
      <c r="A131" s="28"/>
      <c r="B131" s="29"/>
      <c r="C131" s="18"/>
      <c r="D131" s="18"/>
      <c r="E131" s="23"/>
      <c r="F131" s="23" t="s">
        <v>22</v>
      </c>
      <c r="G131" s="23"/>
      <c r="H131" s="23"/>
      <c r="I131" s="18"/>
      <c r="J131" s="18"/>
      <c r="K131" s="18"/>
      <c r="L131" s="18"/>
      <c r="M131" s="18"/>
      <c r="N131" s="18"/>
    </row>
    <row r="132" spans="1:14" ht="18">
      <c r="A132" s="8"/>
      <c r="B132" s="15" t="s">
        <v>24</v>
      </c>
      <c r="C132" s="15" t="s">
        <v>25</v>
      </c>
      <c r="D132" s="15" t="s">
        <v>26</v>
      </c>
      <c r="E132" s="15" t="s">
        <v>27</v>
      </c>
      <c r="F132" s="15" t="s">
        <v>28</v>
      </c>
      <c r="G132" s="15" t="s">
        <v>29</v>
      </c>
      <c r="H132" s="15" t="s">
        <v>31</v>
      </c>
      <c r="I132" s="15" t="s">
        <v>32</v>
      </c>
      <c r="J132" s="15" t="s">
        <v>33</v>
      </c>
      <c r="K132" s="15" t="s">
        <v>34</v>
      </c>
      <c r="L132" s="15" t="s">
        <v>35</v>
      </c>
      <c r="M132" s="15" t="s">
        <v>36</v>
      </c>
      <c r="N132" s="16" t="s">
        <v>19</v>
      </c>
    </row>
    <row r="133" spans="1:14" ht="18">
      <c r="A133" s="13" t="s">
        <v>110</v>
      </c>
      <c r="B133" s="20">
        <f aca="true" t="shared" si="19" ref="B133:N133">SUM(B134:B134)</f>
        <v>0</v>
      </c>
      <c r="C133" s="20">
        <f t="shared" si="19"/>
        <v>0</v>
      </c>
      <c r="D133" s="20">
        <f t="shared" si="19"/>
        <v>0</v>
      </c>
      <c r="E133" s="20">
        <f t="shared" si="19"/>
        <v>0</v>
      </c>
      <c r="F133" s="20">
        <f t="shared" si="19"/>
        <v>0</v>
      </c>
      <c r="G133" s="20">
        <f t="shared" si="19"/>
        <v>0</v>
      </c>
      <c r="H133" s="20">
        <f t="shared" si="19"/>
        <v>0</v>
      </c>
      <c r="I133" s="20">
        <f t="shared" si="19"/>
        <v>0</v>
      </c>
      <c r="J133" s="20">
        <f t="shared" si="19"/>
        <v>0</v>
      </c>
      <c r="K133" s="20">
        <f t="shared" si="19"/>
        <v>0</v>
      </c>
      <c r="L133" s="20">
        <f t="shared" si="19"/>
        <v>4.79</v>
      </c>
      <c r="M133" s="20">
        <f t="shared" si="19"/>
        <v>0</v>
      </c>
      <c r="N133" s="20">
        <f t="shared" si="19"/>
        <v>4.79</v>
      </c>
    </row>
    <row r="134" spans="1:14" ht="18">
      <c r="A134" s="9" t="s">
        <v>1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>
        <v>4.79</v>
      </c>
      <c r="M134" s="21"/>
      <c r="N134" s="24">
        <f>SUM(B134:M134)</f>
        <v>4.79</v>
      </c>
    </row>
    <row r="135" spans="1:14" ht="18">
      <c r="A135" s="13" t="s">
        <v>111</v>
      </c>
      <c r="B135" s="12">
        <f aca="true" t="shared" si="20" ref="B135:N135">SUM(B136:B136)</f>
        <v>0</v>
      </c>
      <c r="C135" s="12">
        <f t="shared" si="20"/>
        <v>0</v>
      </c>
      <c r="D135" s="12">
        <f t="shared" si="20"/>
        <v>0</v>
      </c>
      <c r="E135" s="12">
        <f t="shared" si="20"/>
        <v>0</v>
      </c>
      <c r="F135" s="12">
        <f t="shared" si="20"/>
        <v>0</v>
      </c>
      <c r="G135" s="12">
        <f t="shared" si="20"/>
        <v>0</v>
      </c>
      <c r="H135" s="12">
        <f t="shared" si="20"/>
        <v>0</v>
      </c>
      <c r="I135" s="12">
        <f t="shared" si="20"/>
        <v>0</v>
      </c>
      <c r="J135" s="12">
        <f t="shared" si="20"/>
        <v>2050</v>
      </c>
      <c r="K135" s="12">
        <f t="shared" si="20"/>
        <v>0</v>
      </c>
      <c r="L135" s="12">
        <f t="shared" si="20"/>
        <v>0</v>
      </c>
      <c r="M135" s="12">
        <f t="shared" si="20"/>
        <v>0</v>
      </c>
      <c r="N135" s="12">
        <f t="shared" si="20"/>
        <v>2050</v>
      </c>
    </row>
    <row r="136" spans="1:14" ht="18">
      <c r="A136" s="9" t="s">
        <v>103</v>
      </c>
      <c r="B136" s="10"/>
      <c r="C136" s="10"/>
      <c r="D136" s="10"/>
      <c r="E136" s="10"/>
      <c r="F136" s="10"/>
      <c r="G136" s="10"/>
      <c r="H136" s="10"/>
      <c r="I136" s="10"/>
      <c r="J136" s="10">
        <v>2050</v>
      </c>
      <c r="K136" s="10"/>
      <c r="L136" s="10"/>
      <c r="M136" s="10"/>
      <c r="N136" s="24">
        <f>SUM(B136:M136)</f>
        <v>2050</v>
      </c>
    </row>
    <row r="137" spans="1:14" ht="18">
      <c r="A137" s="13" t="s">
        <v>113</v>
      </c>
      <c r="B137" s="12">
        <f aca="true" t="shared" si="21" ref="B137:N137">SUM(B138:B138)</f>
        <v>0</v>
      </c>
      <c r="C137" s="12">
        <f t="shared" si="21"/>
        <v>0</v>
      </c>
      <c r="D137" s="12">
        <f t="shared" si="21"/>
        <v>0</v>
      </c>
      <c r="E137" s="12">
        <f t="shared" si="21"/>
        <v>0</v>
      </c>
      <c r="F137" s="12">
        <f t="shared" si="21"/>
        <v>5.33</v>
      </c>
      <c r="G137" s="12">
        <f t="shared" si="21"/>
        <v>0</v>
      </c>
      <c r="H137" s="12">
        <f t="shared" si="21"/>
        <v>210.47</v>
      </c>
      <c r="I137" s="12">
        <f t="shared" si="21"/>
        <v>0.73</v>
      </c>
      <c r="J137" s="12">
        <f t="shared" si="21"/>
        <v>4.79</v>
      </c>
      <c r="K137" s="12">
        <f t="shared" si="21"/>
        <v>52.58</v>
      </c>
      <c r="L137" s="12">
        <f t="shared" si="21"/>
        <v>-4.79</v>
      </c>
      <c r="M137" s="12">
        <f t="shared" si="21"/>
        <v>46.26</v>
      </c>
      <c r="N137" s="12">
        <f t="shared" si="21"/>
        <v>315.36999999999995</v>
      </c>
    </row>
    <row r="138" spans="1:14" ht="18">
      <c r="A138" s="9" t="s">
        <v>48</v>
      </c>
      <c r="B138" s="10"/>
      <c r="C138" s="10"/>
      <c r="D138" s="10"/>
      <c r="E138" s="10"/>
      <c r="F138" s="10">
        <v>5.33</v>
      </c>
      <c r="G138" s="10"/>
      <c r="H138" s="10">
        <v>210.47</v>
      </c>
      <c r="I138" s="10">
        <v>0.73</v>
      </c>
      <c r="J138" s="10">
        <v>4.79</v>
      </c>
      <c r="K138" s="10">
        <v>52.58</v>
      </c>
      <c r="L138" s="10">
        <v>-4.79</v>
      </c>
      <c r="M138" s="10">
        <v>46.26</v>
      </c>
      <c r="N138" s="24">
        <f>SUM(B138:M138)</f>
        <v>315.36999999999995</v>
      </c>
    </row>
    <row r="139" spans="1:14" ht="18">
      <c r="A139" s="13" t="s">
        <v>115</v>
      </c>
      <c r="B139" s="12">
        <f aca="true" t="shared" si="22" ref="B139:N139">SUM(B140:B140)</f>
        <v>0</v>
      </c>
      <c r="C139" s="12">
        <f t="shared" si="22"/>
        <v>0</v>
      </c>
      <c r="D139" s="12">
        <f t="shared" si="22"/>
        <v>0</v>
      </c>
      <c r="E139" s="12">
        <f t="shared" si="22"/>
        <v>0</v>
      </c>
      <c r="F139" s="26">
        <f t="shared" si="22"/>
        <v>0</v>
      </c>
      <c r="G139" s="12">
        <f t="shared" si="22"/>
        <v>0</v>
      </c>
      <c r="H139" s="12">
        <f t="shared" si="22"/>
        <v>0</v>
      </c>
      <c r="I139" s="12">
        <f t="shared" si="22"/>
        <v>0</v>
      </c>
      <c r="J139" s="12">
        <f t="shared" si="22"/>
        <v>0</v>
      </c>
      <c r="K139" s="12">
        <f t="shared" si="22"/>
        <v>0</v>
      </c>
      <c r="L139" s="12">
        <f t="shared" si="22"/>
        <v>0</v>
      </c>
      <c r="M139" s="12">
        <f t="shared" si="22"/>
        <v>4550</v>
      </c>
      <c r="N139" s="12">
        <f t="shared" si="22"/>
        <v>4550</v>
      </c>
    </row>
    <row r="140" spans="1:14" ht="18">
      <c r="A140" s="9" t="s">
        <v>104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>
        <v>4550</v>
      </c>
      <c r="N140" s="24">
        <f>SUM(B140:M140)</f>
        <v>4550</v>
      </c>
    </row>
    <row r="141" spans="1:14" ht="18">
      <c r="A141" s="13" t="s">
        <v>0</v>
      </c>
      <c r="B141" s="12">
        <f>B133+B135+B137+B139</f>
        <v>0</v>
      </c>
      <c r="C141" s="12">
        <f aca="true" t="shared" si="23" ref="C141:N141">C133+C135+C137+C139</f>
        <v>0</v>
      </c>
      <c r="D141" s="12">
        <f t="shared" si="23"/>
        <v>0</v>
      </c>
      <c r="E141" s="12">
        <f t="shared" si="23"/>
        <v>0</v>
      </c>
      <c r="F141" s="12">
        <f t="shared" si="23"/>
        <v>5.33</v>
      </c>
      <c r="G141" s="12">
        <f t="shared" si="23"/>
        <v>0</v>
      </c>
      <c r="H141" s="12">
        <f t="shared" si="23"/>
        <v>210.47</v>
      </c>
      <c r="I141" s="12">
        <f t="shared" si="23"/>
        <v>0.73</v>
      </c>
      <c r="J141" s="12">
        <f t="shared" si="23"/>
        <v>2054.79</v>
      </c>
      <c r="K141" s="12">
        <f t="shared" si="23"/>
        <v>52.58</v>
      </c>
      <c r="L141" s="12">
        <f t="shared" si="23"/>
        <v>0</v>
      </c>
      <c r="M141" s="12">
        <f t="shared" si="23"/>
        <v>4596.26</v>
      </c>
      <c r="N141" s="12">
        <f t="shared" si="23"/>
        <v>6920.16</v>
      </c>
    </row>
    <row r="144" spans="1:14" ht="26.25">
      <c r="A144" s="27" t="s">
        <v>106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ht="23.25">
      <c r="A145" s="28"/>
      <c r="B145" s="29"/>
      <c r="C145" s="18"/>
      <c r="D145" s="18"/>
      <c r="E145" s="23"/>
      <c r="F145" s="23" t="s">
        <v>22</v>
      </c>
      <c r="G145" s="23"/>
      <c r="H145" s="23"/>
      <c r="I145" s="18"/>
      <c r="J145" s="18"/>
      <c r="K145" s="18"/>
      <c r="L145" s="18"/>
      <c r="M145" s="18"/>
      <c r="N145" s="18"/>
    </row>
    <row r="146" spans="1:14" ht="18">
      <c r="A146" s="8"/>
      <c r="B146" s="15" t="s">
        <v>24</v>
      </c>
      <c r="C146" s="15" t="s">
        <v>25</v>
      </c>
      <c r="D146" s="15" t="s">
        <v>26</v>
      </c>
      <c r="E146" s="15" t="s">
        <v>27</v>
      </c>
      <c r="F146" s="15" t="s">
        <v>28</v>
      </c>
      <c r="G146" s="15" t="s">
        <v>29</v>
      </c>
      <c r="H146" s="15" t="s">
        <v>31</v>
      </c>
      <c r="I146" s="15" t="s">
        <v>32</v>
      </c>
      <c r="J146" s="15" t="s">
        <v>33</v>
      </c>
      <c r="K146" s="15" t="s">
        <v>34</v>
      </c>
      <c r="L146" s="15" t="s">
        <v>35</v>
      </c>
      <c r="M146" s="15" t="s">
        <v>36</v>
      </c>
      <c r="N146" s="16" t="s">
        <v>19</v>
      </c>
    </row>
    <row r="147" spans="1:14" ht="18">
      <c r="A147" s="13" t="s">
        <v>115</v>
      </c>
      <c r="B147" s="12">
        <f aca="true" t="shared" si="24" ref="B147:N147">SUM(B148:B148)</f>
        <v>0</v>
      </c>
      <c r="C147" s="12">
        <f t="shared" si="24"/>
        <v>1531.8</v>
      </c>
      <c r="D147" s="12">
        <f t="shared" si="24"/>
        <v>2244</v>
      </c>
      <c r="E147" s="12">
        <f t="shared" si="24"/>
        <v>9891</v>
      </c>
      <c r="F147" s="26">
        <f t="shared" si="24"/>
        <v>29678</v>
      </c>
      <c r="G147" s="12">
        <f t="shared" si="24"/>
        <v>7895</v>
      </c>
      <c r="H147" s="12">
        <f t="shared" si="24"/>
        <v>21008.2</v>
      </c>
      <c r="I147" s="12">
        <f t="shared" si="24"/>
        <v>13944.8</v>
      </c>
      <c r="J147" s="12">
        <f t="shared" si="24"/>
        <v>7303.2</v>
      </c>
      <c r="K147" s="12">
        <f t="shared" si="24"/>
        <v>14323.9</v>
      </c>
      <c r="L147" s="12">
        <f t="shared" si="24"/>
        <v>0</v>
      </c>
      <c r="M147" s="12">
        <f t="shared" si="24"/>
        <v>24478.8</v>
      </c>
      <c r="N147" s="12">
        <f t="shared" si="24"/>
        <v>132298.69999999998</v>
      </c>
    </row>
    <row r="148" spans="1:14" ht="18">
      <c r="A148" s="9" t="s">
        <v>105</v>
      </c>
      <c r="B148" s="10"/>
      <c r="C148" s="10">
        <v>1531.8</v>
      </c>
      <c r="D148" s="10">
        <v>2244</v>
      </c>
      <c r="E148" s="10">
        <v>9891</v>
      </c>
      <c r="F148" s="10">
        <v>29678</v>
      </c>
      <c r="G148" s="10">
        <v>7895</v>
      </c>
      <c r="H148" s="10">
        <v>21008.2</v>
      </c>
      <c r="I148" s="10">
        <v>13944.8</v>
      </c>
      <c r="J148" s="10">
        <v>7303.2</v>
      </c>
      <c r="K148" s="10">
        <v>14323.9</v>
      </c>
      <c r="L148" s="10"/>
      <c r="M148" s="10">
        <v>24478.8</v>
      </c>
      <c r="N148" s="24">
        <f>SUM(B148:M148)</f>
        <v>132298.69999999998</v>
      </c>
    </row>
    <row r="149" spans="1:14" ht="18">
      <c r="A149" s="13" t="s">
        <v>0</v>
      </c>
      <c r="B149" s="12">
        <f>B147</f>
        <v>0</v>
      </c>
      <c r="C149" s="12">
        <f aca="true" t="shared" si="25" ref="C149:N149">C147</f>
        <v>1531.8</v>
      </c>
      <c r="D149" s="12">
        <f t="shared" si="25"/>
        <v>2244</v>
      </c>
      <c r="E149" s="12">
        <f t="shared" si="25"/>
        <v>9891</v>
      </c>
      <c r="F149" s="12">
        <f t="shared" si="25"/>
        <v>29678</v>
      </c>
      <c r="G149" s="12">
        <f t="shared" si="25"/>
        <v>7895</v>
      </c>
      <c r="H149" s="12">
        <f t="shared" si="25"/>
        <v>21008.2</v>
      </c>
      <c r="I149" s="12">
        <f t="shared" si="25"/>
        <v>13944.8</v>
      </c>
      <c r="J149" s="12">
        <f t="shared" si="25"/>
        <v>7303.2</v>
      </c>
      <c r="K149" s="12">
        <f t="shared" si="25"/>
        <v>14323.9</v>
      </c>
      <c r="L149" s="12">
        <f t="shared" si="25"/>
        <v>0</v>
      </c>
      <c r="M149" s="12">
        <f t="shared" si="25"/>
        <v>24478.8</v>
      </c>
      <c r="N149" s="12">
        <f t="shared" si="25"/>
        <v>132298.69999999998</v>
      </c>
    </row>
    <row r="152" spans="1:14" ht="26.25">
      <c r="A152" s="27" t="s">
        <v>116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1:14" ht="23.25">
      <c r="A153" s="28"/>
      <c r="B153" s="29"/>
      <c r="C153" s="18"/>
      <c r="D153" s="18"/>
      <c r="E153" s="23"/>
      <c r="F153" s="23" t="s">
        <v>22</v>
      </c>
      <c r="G153" s="23"/>
      <c r="H153" s="23"/>
      <c r="I153" s="18"/>
      <c r="J153" s="18"/>
      <c r="K153" s="18"/>
      <c r="L153" s="18"/>
      <c r="M153" s="18"/>
      <c r="N153" s="18"/>
    </row>
    <row r="154" spans="1:14" ht="18">
      <c r="A154" s="8"/>
      <c r="B154" s="15" t="s">
        <v>24</v>
      </c>
      <c r="C154" s="15" t="s">
        <v>25</v>
      </c>
      <c r="D154" s="15" t="s">
        <v>26</v>
      </c>
      <c r="E154" s="15" t="s">
        <v>27</v>
      </c>
      <c r="F154" s="15" t="s">
        <v>28</v>
      </c>
      <c r="G154" s="15" t="s">
        <v>29</v>
      </c>
      <c r="H154" s="15" t="s">
        <v>31</v>
      </c>
      <c r="I154" s="15" t="s">
        <v>32</v>
      </c>
      <c r="J154" s="15" t="s">
        <v>33</v>
      </c>
      <c r="K154" s="15" t="s">
        <v>34</v>
      </c>
      <c r="L154" s="15" t="s">
        <v>35</v>
      </c>
      <c r="M154" s="15" t="s">
        <v>36</v>
      </c>
      <c r="N154" s="16" t="s">
        <v>19</v>
      </c>
    </row>
    <row r="155" spans="1:14" ht="18">
      <c r="A155" s="13" t="s">
        <v>112</v>
      </c>
      <c r="B155" s="12">
        <f aca="true" t="shared" si="26" ref="B155:N155">SUM(B156:B156)</f>
        <v>0</v>
      </c>
      <c r="C155" s="12">
        <f t="shared" si="26"/>
        <v>0</v>
      </c>
      <c r="D155" s="12">
        <f t="shared" si="26"/>
        <v>0</v>
      </c>
      <c r="E155" s="12">
        <f t="shared" si="26"/>
        <v>0</v>
      </c>
      <c r="F155" s="12">
        <f t="shared" si="26"/>
        <v>0</v>
      </c>
      <c r="G155" s="12">
        <f t="shared" si="26"/>
        <v>0</v>
      </c>
      <c r="H155" s="12">
        <f t="shared" si="26"/>
        <v>0</v>
      </c>
      <c r="I155" s="12">
        <f t="shared" si="26"/>
        <v>0</v>
      </c>
      <c r="J155" s="12">
        <f t="shared" si="26"/>
        <v>0</v>
      </c>
      <c r="K155" s="12">
        <f t="shared" si="26"/>
        <v>0</v>
      </c>
      <c r="L155" s="12">
        <f t="shared" si="26"/>
        <v>75663</v>
      </c>
      <c r="M155" s="12">
        <f t="shared" si="26"/>
        <v>0</v>
      </c>
      <c r="N155" s="12">
        <f t="shared" si="26"/>
        <v>75663</v>
      </c>
    </row>
    <row r="156" spans="1:14" ht="18">
      <c r="A156" s="9" t="s">
        <v>117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>
        <v>75663</v>
      </c>
      <c r="M156" s="10"/>
      <c r="N156" s="24">
        <f>SUM(B156:M156)</f>
        <v>75663</v>
      </c>
    </row>
    <row r="157" spans="1:14" ht="18">
      <c r="A157" s="11" t="s">
        <v>114</v>
      </c>
      <c r="B157" s="12">
        <f aca="true" t="shared" si="27" ref="B157:N157">SUM(B158:B158)</f>
        <v>0</v>
      </c>
      <c r="C157" s="12">
        <f t="shared" si="27"/>
        <v>0</v>
      </c>
      <c r="D157" s="12">
        <f t="shared" si="27"/>
        <v>0</v>
      </c>
      <c r="E157" s="12">
        <f t="shared" si="27"/>
        <v>0</v>
      </c>
      <c r="F157" s="26">
        <f t="shared" si="27"/>
        <v>0</v>
      </c>
      <c r="G157" s="12">
        <f t="shared" si="27"/>
        <v>0</v>
      </c>
      <c r="H157" s="12">
        <f t="shared" si="27"/>
        <v>0</v>
      </c>
      <c r="I157" s="12">
        <f t="shared" si="27"/>
        <v>0</v>
      </c>
      <c r="J157" s="12">
        <f t="shared" si="27"/>
        <v>0</v>
      </c>
      <c r="K157" s="12">
        <f t="shared" si="27"/>
        <v>48000</v>
      </c>
      <c r="L157" s="12">
        <f t="shared" si="27"/>
        <v>0</v>
      </c>
      <c r="M157" s="12">
        <f t="shared" si="27"/>
        <v>0</v>
      </c>
      <c r="N157" s="12">
        <f t="shared" si="27"/>
        <v>48000</v>
      </c>
    </row>
    <row r="158" spans="1:14" ht="18">
      <c r="A158" s="9" t="s">
        <v>118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>
        <v>48000</v>
      </c>
      <c r="L158" s="10"/>
      <c r="M158" s="10"/>
      <c r="N158" s="24">
        <f>SUM(B158:M158)</f>
        <v>48000</v>
      </c>
    </row>
    <row r="159" spans="1:14" ht="18">
      <c r="A159" s="13" t="s">
        <v>0</v>
      </c>
      <c r="B159" s="12">
        <f>B155+B157</f>
        <v>0</v>
      </c>
      <c r="C159" s="12">
        <f aca="true" t="shared" si="28" ref="C159:N159">C155+C157</f>
        <v>0</v>
      </c>
      <c r="D159" s="12">
        <f t="shared" si="28"/>
        <v>0</v>
      </c>
      <c r="E159" s="12">
        <f t="shared" si="28"/>
        <v>0</v>
      </c>
      <c r="F159" s="12">
        <f t="shared" si="28"/>
        <v>0</v>
      </c>
      <c r="G159" s="12">
        <f t="shared" si="28"/>
        <v>0</v>
      </c>
      <c r="H159" s="12">
        <f t="shared" si="28"/>
        <v>0</v>
      </c>
      <c r="I159" s="12">
        <f t="shared" si="28"/>
        <v>0</v>
      </c>
      <c r="J159" s="12">
        <f t="shared" si="28"/>
        <v>0</v>
      </c>
      <c r="K159" s="12">
        <f t="shared" si="28"/>
        <v>48000</v>
      </c>
      <c r="L159" s="12">
        <f t="shared" si="28"/>
        <v>75663</v>
      </c>
      <c r="M159" s="12">
        <f t="shared" si="28"/>
        <v>0</v>
      </c>
      <c r="N159" s="12">
        <f t="shared" si="28"/>
        <v>123663</v>
      </c>
    </row>
    <row r="161" spans="12:14" ht="18">
      <c r="L161" s="30" t="s">
        <v>119</v>
      </c>
      <c r="M161" s="31"/>
      <c r="N161" s="32">
        <f>N99+N127+N141+N149+N159</f>
        <v>4629281.86</v>
      </c>
    </row>
    <row r="163" spans="1:2" ht="27" customHeight="1">
      <c r="A163" s="33" t="s">
        <v>123</v>
      </c>
      <c r="B163" s="34" t="s">
        <v>120</v>
      </c>
    </row>
    <row r="164" spans="1:2" ht="20.25">
      <c r="A164" s="33"/>
      <c r="B164" s="34"/>
    </row>
    <row r="165" spans="1:2" ht="25.5" customHeight="1">
      <c r="A165" s="33" t="s">
        <v>121</v>
      </c>
      <c r="B165" s="34" t="s">
        <v>122</v>
      </c>
    </row>
  </sheetData>
  <sheetProtection/>
  <mergeCells count="11">
    <mergeCell ref="A130:N130"/>
    <mergeCell ref="A131:B131"/>
    <mergeCell ref="L161:M161"/>
    <mergeCell ref="A2:B2"/>
    <mergeCell ref="A1:N1"/>
    <mergeCell ref="A102:N102"/>
    <mergeCell ref="A103:B103"/>
    <mergeCell ref="A144:N144"/>
    <mergeCell ref="A145:B145"/>
    <mergeCell ref="A152:N152"/>
    <mergeCell ref="A153:B153"/>
  </mergeCells>
  <printOptions/>
  <pageMargins left="0.31496062992125984" right="0" top="0.3937007874015748" bottom="0.11811023622047245" header="0.5118110236220472" footer="0.11811023622047245"/>
  <pageSetup horizontalDpi="600" verticalDpi="600" orientation="landscape" paperSize="9" scale="40" r:id="rId1"/>
  <rowBreaks count="1" manualBreakCount="1">
    <brk id="7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ира</cp:lastModifiedBy>
  <cp:lastPrinted>2016-12-05T13:03:01Z</cp:lastPrinted>
  <dcterms:created xsi:type="dcterms:W3CDTF">1996-10-08T23:32:33Z</dcterms:created>
  <dcterms:modified xsi:type="dcterms:W3CDTF">2017-03-09T08:26:04Z</dcterms:modified>
  <cp:category/>
  <cp:version/>
  <cp:contentType/>
  <cp:contentStatus/>
</cp:coreProperties>
</file>