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 год" sheetId="1" r:id="rId1"/>
  </sheets>
  <definedNames>
    <definedName name="_xlnm.Print_Area" localSheetId="0">'2020 год'!$A$1:$N$153</definedName>
  </definedNames>
  <calcPr fullCalcOnLoad="1"/>
</workbook>
</file>

<file path=xl/sharedStrings.xml><?xml version="1.0" encoding="utf-8"?>
<sst xmlns="http://schemas.openxmlformats.org/spreadsheetml/2006/main" count="191" uniqueCount="115">
  <si>
    <t>ВСЕГО</t>
  </si>
  <si>
    <t>электроэнергия</t>
  </si>
  <si>
    <t>вода</t>
  </si>
  <si>
    <t>дератизация</t>
  </si>
  <si>
    <t>ПТО газ.оборудования</t>
  </si>
  <si>
    <t>медосмотр сотрудников</t>
  </si>
  <si>
    <t>подписка</t>
  </si>
  <si>
    <t>изготовл.псд</t>
  </si>
  <si>
    <t>наценка на продукты питания</t>
  </si>
  <si>
    <t>земельный налог</t>
  </si>
  <si>
    <t>установка и монтаж АПС</t>
  </si>
  <si>
    <t>участие в конкурсах</t>
  </si>
  <si>
    <t>установка элсчетчика</t>
  </si>
  <si>
    <t>тех.инвентаризация</t>
  </si>
  <si>
    <t>сетр.ключей подписей</t>
  </si>
  <si>
    <t>изготов.планов эвакуации</t>
  </si>
  <si>
    <t>итого</t>
  </si>
  <si>
    <t>КАССА</t>
  </si>
  <si>
    <t>приобретение прграммы по заполнению аттестатов</t>
  </si>
  <si>
    <t>МБДОУ  детский  сад  "Теремок"</t>
  </si>
  <si>
    <t>тепловая энергия</t>
  </si>
  <si>
    <t>январь</t>
  </si>
  <si>
    <t>февраль</t>
  </si>
  <si>
    <t>март</t>
  </si>
  <si>
    <t>апрель</t>
  </si>
  <si>
    <t>май</t>
  </si>
  <si>
    <t>июнь</t>
  </si>
  <si>
    <t>налог на имущество</t>
  </si>
  <si>
    <t>июль</t>
  </si>
  <si>
    <t>август</t>
  </si>
  <si>
    <t>сентябрь</t>
  </si>
  <si>
    <t>октябрь</t>
  </si>
  <si>
    <t>ноябрь</t>
  </si>
  <si>
    <t>декабрь</t>
  </si>
  <si>
    <t>поверка средств защиты электрика</t>
  </si>
  <si>
    <t>обучение тепловика</t>
  </si>
  <si>
    <t>гидрав испытания системы отопления</t>
  </si>
  <si>
    <t>канцелярские товары, бумага</t>
  </si>
  <si>
    <t>обработка от клещей</t>
  </si>
  <si>
    <t>охранные услуги</t>
  </si>
  <si>
    <t>услуги связи</t>
  </si>
  <si>
    <t>интернет</t>
  </si>
  <si>
    <t>гос. пошлина</t>
  </si>
  <si>
    <t>обучение электрика</t>
  </si>
  <si>
    <t>антивирусник</t>
  </si>
  <si>
    <t>борьба с летней мухой</t>
  </si>
  <si>
    <t>гарантированная часть</t>
  </si>
  <si>
    <t>премия</t>
  </si>
  <si>
    <t>профиспытание электрооборудования</t>
  </si>
  <si>
    <t>строительные материалы</t>
  </si>
  <si>
    <t>заправка картриджей</t>
  </si>
  <si>
    <t>изготовление ЭЦП Контур</t>
  </si>
  <si>
    <t>электротовары (лампы, кабель)</t>
  </si>
  <si>
    <t>обучение по закупкам</t>
  </si>
  <si>
    <t>обслуживание сайта</t>
  </si>
  <si>
    <t>прграмма 1С</t>
  </si>
  <si>
    <t>ИТС прграммы 1С</t>
  </si>
  <si>
    <t>прграмма Парус</t>
  </si>
  <si>
    <t>прграмма Контур</t>
  </si>
  <si>
    <t>ИТС прграммы Парус</t>
  </si>
  <si>
    <t>хоз товары</t>
  </si>
  <si>
    <t>ТО счетчика тепловой энергии</t>
  </si>
  <si>
    <t>вывоз ТКО</t>
  </si>
  <si>
    <t>услуги междугородной связи</t>
  </si>
  <si>
    <t>водомер (счетчик воды)</t>
  </si>
  <si>
    <t>моющие и дез. средства</t>
  </si>
  <si>
    <t>обработка от комаров</t>
  </si>
  <si>
    <t>бесконтактный термометр</t>
  </si>
  <si>
    <t>средства защиты (маски, перчатки)</t>
  </si>
  <si>
    <t>экспертиза огнезащитной обработки</t>
  </si>
  <si>
    <t xml:space="preserve">оценка котельной </t>
  </si>
  <si>
    <t>материальная помощь</t>
  </si>
  <si>
    <t>юридические услуги</t>
  </si>
  <si>
    <t>огнетушители</t>
  </si>
  <si>
    <t>рециркуляторы бактерицидные</t>
  </si>
  <si>
    <t>пылесос</t>
  </si>
  <si>
    <t>утюг</t>
  </si>
  <si>
    <t>мягкий инвентарь</t>
  </si>
  <si>
    <t>Информация о расходовании средств местного бюджета за  2020 год</t>
  </si>
  <si>
    <t>211  оплата труда</t>
  </si>
  <si>
    <t>213  начисления на оплату труда</t>
  </si>
  <si>
    <t>221  услуги связи</t>
  </si>
  <si>
    <t>223 коммунальные услуги</t>
  </si>
  <si>
    <t>225 услуги по содержанию имущества</t>
  </si>
  <si>
    <t>226  прочие услуги</t>
  </si>
  <si>
    <t>290 прочие расходы</t>
  </si>
  <si>
    <t>310 основные средства</t>
  </si>
  <si>
    <t>340 материальные запасы</t>
  </si>
  <si>
    <t>картридж</t>
  </si>
  <si>
    <t>канц. товары</t>
  </si>
  <si>
    <t xml:space="preserve">игрушки </t>
  </si>
  <si>
    <t>бизиборды</t>
  </si>
  <si>
    <t>МФУ</t>
  </si>
  <si>
    <t>телевизоры</t>
  </si>
  <si>
    <t>сухой бассейн</t>
  </si>
  <si>
    <t>столы с песком</t>
  </si>
  <si>
    <t>мед. осмотр пед. работников</t>
  </si>
  <si>
    <t>надбавка за результативность</t>
  </si>
  <si>
    <t>персональный коэффициент</t>
  </si>
  <si>
    <t>Информация о расходовании средств субвенции (областного бюджета) за 2020 год</t>
  </si>
  <si>
    <t>Информация о расходовании средств местного бюджета (целевые средства) за  2020 год</t>
  </si>
  <si>
    <t>проектно-изыскательские работы по проведению капитального ремонта здания</t>
  </si>
  <si>
    <t>Информация о расходовании средств родитедьской платы за  2020 год</t>
  </si>
  <si>
    <t>продукты питания</t>
  </si>
  <si>
    <t>Информация о расходовании средств от аренды помещений за 2020 год</t>
  </si>
  <si>
    <t>пеня</t>
  </si>
  <si>
    <t>посуда</t>
  </si>
  <si>
    <t xml:space="preserve">баннер 75 лет Победы </t>
  </si>
  <si>
    <t>И.П.Иващенко</t>
  </si>
  <si>
    <t>Главный бухгалтер  ________________</t>
  </si>
  <si>
    <t>Л.Н.Череватенко</t>
  </si>
  <si>
    <t>Заведующий             ________________</t>
  </si>
  <si>
    <t>обучение первой помощи</t>
  </si>
  <si>
    <t xml:space="preserve">ТО пожарной сигнализации </t>
  </si>
  <si>
    <t>ТО системы видеонаблюдения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</si>
</sst>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0_р_.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4" fontId="5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165" fontId="5" fillId="0" borderId="0" xfId="0" applyNumberFormat="1" applyFont="1" applyFill="1" applyBorder="1" applyAlignment="1">
      <alignment wrapText="1"/>
    </xf>
    <xf numFmtId="165" fontId="4" fillId="0" borderId="10" xfId="0" applyNumberFormat="1" applyFont="1" applyFill="1" applyBorder="1" applyAlignment="1">
      <alignment wrapText="1"/>
    </xf>
    <xf numFmtId="165" fontId="5" fillId="0" borderId="11" xfId="0" applyNumberFormat="1" applyFont="1" applyFill="1" applyBorder="1" applyAlignment="1">
      <alignment horizontal="right" wrapText="1"/>
    </xf>
    <xf numFmtId="166" fontId="5" fillId="0" borderId="11" xfId="0" applyNumberFormat="1" applyFont="1" applyFill="1" applyBorder="1" applyAlignment="1">
      <alignment/>
    </xf>
    <xf numFmtId="165" fontId="4" fillId="4" borderId="11" xfId="0" applyNumberFormat="1" applyFont="1" applyFill="1" applyBorder="1" applyAlignment="1">
      <alignment horizontal="left" wrapText="1"/>
    </xf>
    <xf numFmtId="166" fontId="4" fillId="4" borderId="11" xfId="0" applyNumberFormat="1" applyFont="1" applyFill="1" applyBorder="1" applyAlignment="1">
      <alignment/>
    </xf>
    <xf numFmtId="165" fontId="4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64" fontId="4" fillId="0" borderId="10" xfId="0" applyNumberFormat="1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166" fontId="4" fillId="4" borderId="11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/>
    </xf>
    <xf numFmtId="166" fontId="4" fillId="4" borderId="11" xfId="0" applyNumberFormat="1" applyFont="1" applyFill="1" applyBorder="1" applyAlignment="1">
      <alignment horizontal="right" wrapText="1"/>
    </xf>
    <xf numFmtId="166" fontId="4" fillId="0" borderId="11" xfId="0" applyNumberFormat="1" applyFont="1" applyFill="1" applyBorder="1" applyAlignment="1">
      <alignment horizontal="right" wrapText="1"/>
    </xf>
    <xf numFmtId="166" fontId="4" fillId="4" borderId="11" xfId="0" applyNumberFormat="1" applyFont="1" applyFill="1" applyBorder="1" applyAlignment="1">
      <alignment horizontal="right"/>
    </xf>
    <xf numFmtId="166" fontId="5" fillId="0" borderId="11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166" fontId="4" fillId="0" borderId="11" xfId="0" applyNumberFormat="1" applyFont="1" applyFill="1" applyBorder="1" applyAlignment="1">
      <alignment wrapText="1"/>
    </xf>
    <xf numFmtId="166" fontId="5" fillId="0" borderId="11" xfId="0" applyNumberFormat="1" applyFont="1" applyFill="1" applyBorder="1" applyAlignment="1">
      <alignment horizontal="right" wrapText="1"/>
    </xf>
    <xf numFmtId="2" fontId="4" fillId="4" borderId="11" xfId="0" applyNumberFormat="1" applyFont="1" applyFill="1" applyBorder="1" applyAlignment="1">
      <alignment/>
    </xf>
    <xf numFmtId="165" fontId="24" fillId="0" borderId="0" xfId="0" applyNumberFormat="1" applyFont="1" applyFill="1" applyBorder="1" applyAlignment="1">
      <alignment wrapText="1"/>
    </xf>
    <xf numFmtId="164" fontId="24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/>
    </xf>
    <xf numFmtId="166" fontId="4" fillId="4" borderId="11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2"/>
  <sheetViews>
    <sheetView tabSelected="1" view="pageBreakPreview" zoomScale="55" zoomScaleNormal="50" zoomScaleSheetLayoutView="55" zoomScalePageLayoutView="0" workbookViewId="0" topLeftCell="A1">
      <selection activeCell="A27" sqref="A27"/>
    </sheetView>
  </sheetViews>
  <sheetFormatPr defaultColWidth="9.140625" defaultRowHeight="12.75"/>
  <cols>
    <col min="1" max="1" width="59.8515625" style="7" customWidth="1"/>
    <col min="2" max="2" width="23.421875" style="3" customWidth="1"/>
    <col min="3" max="3" width="23.7109375" style="3" customWidth="1"/>
    <col min="4" max="13" width="23.140625" style="3" customWidth="1"/>
    <col min="14" max="14" width="21.00390625" style="3" customWidth="1"/>
    <col min="15" max="16384" width="9.140625" style="2" customWidth="1"/>
  </cols>
  <sheetData>
    <row r="1" spans="1:14" ht="62.25" customHeight="1">
      <c r="A1" s="30" t="s">
        <v>78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31.5" customHeight="1">
      <c r="A2" s="31"/>
      <c r="B2" s="32"/>
      <c r="C2" s="18"/>
      <c r="D2" s="18"/>
      <c r="E2" s="18"/>
      <c r="F2" s="24"/>
      <c r="G2" s="24" t="s">
        <v>19</v>
      </c>
      <c r="H2" s="24"/>
      <c r="I2" s="18"/>
      <c r="J2" s="18"/>
      <c r="K2" s="18"/>
      <c r="L2" s="18"/>
      <c r="M2" s="18"/>
      <c r="N2" s="18"/>
    </row>
    <row r="3" spans="1:22" s="4" customFormat="1" ht="39.75" customHeight="1">
      <c r="A3" s="8"/>
      <c r="B3" s="15" t="s">
        <v>21</v>
      </c>
      <c r="C3" s="15" t="s">
        <v>22</v>
      </c>
      <c r="D3" s="15" t="s">
        <v>23</v>
      </c>
      <c r="E3" s="15" t="s">
        <v>24</v>
      </c>
      <c r="F3" s="15" t="s">
        <v>25</v>
      </c>
      <c r="G3" s="15" t="s">
        <v>26</v>
      </c>
      <c r="H3" s="15" t="s">
        <v>28</v>
      </c>
      <c r="I3" s="15" t="s">
        <v>29</v>
      </c>
      <c r="J3" s="15" t="s">
        <v>30</v>
      </c>
      <c r="K3" s="15" t="s">
        <v>31</v>
      </c>
      <c r="L3" s="15" t="s">
        <v>32</v>
      </c>
      <c r="M3" s="15" t="s">
        <v>33</v>
      </c>
      <c r="N3" s="16" t="s">
        <v>16</v>
      </c>
      <c r="O3" s="5"/>
      <c r="P3" s="5"/>
      <c r="Q3" s="5"/>
      <c r="R3" s="5"/>
      <c r="S3" s="5"/>
      <c r="T3" s="5"/>
      <c r="U3" s="5"/>
      <c r="V3" s="5"/>
    </row>
    <row r="4" spans="1:22" s="14" customFormat="1" ht="27" customHeight="1">
      <c r="A4" s="11" t="s">
        <v>79</v>
      </c>
      <c r="B4" s="19">
        <f aca="true" t="shared" si="0" ref="B4:N4">SUM(B5:B7)</f>
        <v>40000</v>
      </c>
      <c r="C4" s="19">
        <f t="shared" si="0"/>
        <v>167173.87</v>
      </c>
      <c r="D4" s="19">
        <f t="shared" si="0"/>
        <v>119301.39</v>
      </c>
      <c r="E4" s="19">
        <f t="shared" si="0"/>
        <v>135374.27</v>
      </c>
      <c r="F4" s="19">
        <f t="shared" si="0"/>
        <v>144348.49</v>
      </c>
      <c r="G4" s="19">
        <f t="shared" si="0"/>
        <v>138016.16</v>
      </c>
      <c r="H4" s="19">
        <f t="shared" si="0"/>
        <v>190626.28</v>
      </c>
      <c r="I4" s="19">
        <f t="shared" si="0"/>
        <v>110451.54</v>
      </c>
      <c r="J4" s="19">
        <f t="shared" si="0"/>
        <v>139929.02</v>
      </c>
      <c r="K4" s="19">
        <f t="shared" si="0"/>
        <v>110650.09</v>
      </c>
      <c r="L4" s="19">
        <f t="shared" si="0"/>
        <v>114806.46</v>
      </c>
      <c r="M4" s="19">
        <f t="shared" si="0"/>
        <v>216274.43</v>
      </c>
      <c r="N4" s="19">
        <f t="shared" si="0"/>
        <v>1626952</v>
      </c>
      <c r="O4" s="1"/>
      <c r="P4" s="1"/>
      <c r="Q4" s="1"/>
      <c r="R4" s="1"/>
      <c r="S4" s="1"/>
      <c r="T4" s="1"/>
      <c r="U4" s="1"/>
      <c r="V4" s="1"/>
    </row>
    <row r="5" spans="1:22" s="14" customFormat="1" ht="18">
      <c r="A5" s="9" t="s">
        <v>46</v>
      </c>
      <c r="B5" s="26">
        <v>40000</v>
      </c>
      <c r="C5" s="26">
        <v>167173.87</v>
      </c>
      <c r="D5" s="26">
        <v>119301.39</v>
      </c>
      <c r="E5" s="26">
        <v>135374.27</v>
      </c>
      <c r="F5" s="26">
        <v>144348.49</v>
      </c>
      <c r="G5" s="26">
        <v>138016.16</v>
      </c>
      <c r="H5" s="26">
        <v>190626.28</v>
      </c>
      <c r="I5" s="26">
        <v>110451.54</v>
      </c>
      <c r="J5" s="26">
        <v>139929.02</v>
      </c>
      <c r="K5" s="26">
        <v>110650.09</v>
      </c>
      <c r="L5" s="26">
        <v>114806.46</v>
      </c>
      <c r="M5" s="26">
        <v>178274.43</v>
      </c>
      <c r="N5" s="25">
        <f aca="true" t="shared" si="1" ref="N5:N12">SUM(B5:M5)</f>
        <v>1588952</v>
      </c>
      <c r="O5" s="1"/>
      <c r="P5" s="1"/>
      <c r="Q5" s="1"/>
      <c r="R5" s="1"/>
      <c r="S5" s="1"/>
      <c r="T5" s="1"/>
      <c r="U5" s="1"/>
      <c r="V5" s="1"/>
    </row>
    <row r="6" spans="1:22" s="14" customFormat="1" ht="18">
      <c r="A6" s="9" t="s">
        <v>47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>
        <v>26000</v>
      </c>
      <c r="N6" s="25">
        <f t="shared" si="1"/>
        <v>26000</v>
      </c>
      <c r="O6" s="1"/>
      <c r="P6" s="1"/>
      <c r="Q6" s="1"/>
      <c r="R6" s="1"/>
      <c r="S6" s="1"/>
      <c r="T6" s="1"/>
      <c r="U6" s="1"/>
      <c r="V6" s="1"/>
    </row>
    <row r="7" spans="1:22" s="14" customFormat="1" ht="18">
      <c r="A7" s="9" t="s">
        <v>71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>
        <v>12000</v>
      </c>
      <c r="N7" s="25">
        <f t="shared" si="1"/>
        <v>12000</v>
      </c>
      <c r="O7" s="1"/>
      <c r="P7" s="1"/>
      <c r="Q7" s="1"/>
      <c r="R7" s="1"/>
      <c r="S7" s="1"/>
      <c r="T7" s="1"/>
      <c r="U7" s="1"/>
      <c r="V7" s="1"/>
    </row>
    <row r="8" spans="1:22" s="14" customFormat="1" ht="27" customHeight="1">
      <c r="A8" s="11" t="s">
        <v>80</v>
      </c>
      <c r="B8" s="21"/>
      <c r="C8" s="21">
        <v>42196</v>
      </c>
      <c r="D8" s="21">
        <v>46316</v>
      </c>
      <c r="E8" s="21">
        <v>32107</v>
      </c>
      <c r="F8" s="21">
        <v>39339</v>
      </c>
      <c r="G8" s="21">
        <v>54800</v>
      </c>
      <c r="H8" s="21">
        <v>25722</v>
      </c>
      <c r="I8" s="21">
        <v>60228</v>
      </c>
      <c r="J8" s="21">
        <v>34529</v>
      </c>
      <c r="K8" s="21">
        <v>39125</v>
      </c>
      <c r="L8" s="21">
        <v>35019</v>
      </c>
      <c r="M8" s="21">
        <v>97467</v>
      </c>
      <c r="N8" s="17">
        <f t="shared" si="1"/>
        <v>506848</v>
      </c>
      <c r="O8" s="23"/>
      <c r="P8" s="1"/>
      <c r="Q8" s="1"/>
      <c r="R8" s="1"/>
      <c r="S8" s="1"/>
      <c r="T8" s="1"/>
      <c r="U8" s="1"/>
      <c r="V8" s="1"/>
    </row>
    <row r="9" spans="1:22" s="14" customFormat="1" ht="27" customHeight="1">
      <c r="A9" s="11" t="s">
        <v>81</v>
      </c>
      <c r="B9" s="21">
        <f>B10+B11+B12</f>
        <v>38.4</v>
      </c>
      <c r="C9" s="21">
        <f aca="true" t="shared" si="2" ref="C9:M9">C10+C11+C12</f>
        <v>4804.8</v>
      </c>
      <c r="D9" s="21">
        <f t="shared" si="2"/>
        <v>3698</v>
      </c>
      <c r="E9" s="21">
        <f t="shared" si="2"/>
        <v>3674</v>
      </c>
      <c r="F9" s="21">
        <f t="shared" si="2"/>
        <v>3710</v>
      </c>
      <c r="G9" s="21">
        <f t="shared" si="2"/>
        <v>3681.2</v>
      </c>
      <c r="H9" s="21">
        <f t="shared" si="2"/>
        <v>3681.2</v>
      </c>
      <c r="I9" s="21">
        <f t="shared" si="2"/>
        <v>3748.4</v>
      </c>
      <c r="J9" s="21">
        <f t="shared" si="2"/>
        <v>3669.2</v>
      </c>
      <c r="K9" s="21">
        <f t="shared" si="2"/>
        <v>3676.4</v>
      </c>
      <c r="L9" s="21">
        <f t="shared" si="2"/>
        <v>3715.66</v>
      </c>
      <c r="M9" s="21">
        <f t="shared" si="2"/>
        <v>6346.8</v>
      </c>
      <c r="N9" s="17">
        <f t="shared" si="1"/>
        <v>44444.06000000001</v>
      </c>
      <c r="O9" s="23"/>
      <c r="P9" s="1"/>
      <c r="Q9" s="1"/>
      <c r="R9" s="1"/>
      <c r="S9" s="1"/>
      <c r="T9" s="1"/>
      <c r="U9" s="1"/>
      <c r="V9" s="1"/>
    </row>
    <row r="10" spans="1:22" s="14" customFormat="1" ht="18">
      <c r="A10" s="9" t="s">
        <v>40</v>
      </c>
      <c r="B10" s="22">
        <v>38.4</v>
      </c>
      <c r="C10" s="22">
        <v>964.8</v>
      </c>
      <c r="D10" s="22">
        <v>498</v>
      </c>
      <c r="E10" s="22">
        <v>474</v>
      </c>
      <c r="F10" s="22">
        <v>510</v>
      </c>
      <c r="G10" s="22">
        <v>481.2</v>
      </c>
      <c r="H10" s="22">
        <v>481.2</v>
      </c>
      <c r="I10" s="22">
        <v>548.4</v>
      </c>
      <c r="J10" s="22">
        <v>469.2</v>
      </c>
      <c r="K10" s="22">
        <v>476.4</v>
      </c>
      <c r="L10" s="22">
        <v>510</v>
      </c>
      <c r="M10" s="22">
        <v>586.8</v>
      </c>
      <c r="N10" s="25">
        <f t="shared" si="1"/>
        <v>6038.4</v>
      </c>
      <c r="O10" s="23"/>
      <c r="P10" s="1"/>
      <c r="Q10" s="1"/>
      <c r="R10" s="1"/>
      <c r="S10" s="1"/>
      <c r="T10" s="1"/>
      <c r="U10" s="1"/>
      <c r="V10" s="1"/>
    </row>
    <row r="11" spans="1:22" s="14" customFormat="1" ht="18">
      <c r="A11" s="9" t="s">
        <v>63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>
        <v>5.66</v>
      </c>
      <c r="M11" s="22"/>
      <c r="N11" s="25">
        <f t="shared" si="1"/>
        <v>5.66</v>
      </c>
      <c r="O11" s="23"/>
      <c r="P11" s="1"/>
      <c r="Q11" s="1"/>
      <c r="R11" s="1"/>
      <c r="S11" s="1"/>
      <c r="T11" s="1"/>
      <c r="U11" s="1"/>
      <c r="V11" s="1"/>
    </row>
    <row r="12" spans="1:22" s="14" customFormat="1" ht="18">
      <c r="A12" s="9" t="s">
        <v>41</v>
      </c>
      <c r="B12" s="22"/>
      <c r="C12" s="22">
        <v>3840</v>
      </c>
      <c r="D12" s="22">
        <v>3200</v>
      </c>
      <c r="E12" s="22">
        <v>3200</v>
      </c>
      <c r="F12" s="22">
        <v>3200</v>
      </c>
      <c r="G12" s="22">
        <v>3200</v>
      </c>
      <c r="H12" s="22">
        <v>3200</v>
      </c>
      <c r="I12" s="22">
        <v>3200</v>
      </c>
      <c r="J12" s="22">
        <v>3200</v>
      </c>
      <c r="K12" s="22">
        <v>3200</v>
      </c>
      <c r="L12" s="22">
        <v>3200</v>
      </c>
      <c r="M12" s="22">
        <v>5760</v>
      </c>
      <c r="N12" s="25">
        <f t="shared" si="1"/>
        <v>38400</v>
      </c>
      <c r="O12" s="23"/>
      <c r="P12" s="1"/>
      <c r="Q12" s="1"/>
      <c r="R12" s="1"/>
      <c r="S12" s="1"/>
      <c r="T12" s="1"/>
      <c r="U12" s="1"/>
      <c r="V12" s="1"/>
    </row>
    <row r="13" spans="1:22" s="14" customFormat="1" ht="27" customHeight="1">
      <c r="A13" s="13" t="s">
        <v>82</v>
      </c>
      <c r="B13" s="21">
        <f aca="true" t="shared" si="3" ref="B13:N13">SUM(B14:B17)</f>
        <v>6386.72</v>
      </c>
      <c r="C13" s="21">
        <f t="shared" si="3"/>
        <v>56138.45</v>
      </c>
      <c r="D13" s="21">
        <f t="shared" si="3"/>
        <v>95612.19</v>
      </c>
      <c r="E13" s="21">
        <f t="shared" si="3"/>
        <v>70088.15000000001</v>
      </c>
      <c r="F13" s="21">
        <f t="shared" si="3"/>
        <v>39540.840000000004</v>
      </c>
      <c r="G13" s="21">
        <f t="shared" si="3"/>
        <v>2333.04</v>
      </c>
      <c r="H13" s="21">
        <f t="shared" si="3"/>
        <v>4902.47</v>
      </c>
      <c r="I13" s="21">
        <f t="shared" si="3"/>
        <v>12018.630000000001</v>
      </c>
      <c r="J13" s="21">
        <f t="shared" si="3"/>
        <v>15739.980000000001</v>
      </c>
      <c r="K13" s="21">
        <f t="shared" si="3"/>
        <v>14358.439999999999</v>
      </c>
      <c r="L13" s="21">
        <f t="shared" si="3"/>
        <v>27152.890000000003</v>
      </c>
      <c r="M13" s="21">
        <f t="shared" si="3"/>
        <v>231035.54</v>
      </c>
      <c r="N13" s="21">
        <f t="shared" si="3"/>
        <v>575307.3400000001</v>
      </c>
      <c r="O13" s="23"/>
      <c r="P13" s="1"/>
      <c r="Q13" s="1"/>
      <c r="R13" s="1"/>
      <c r="S13" s="1"/>
      <c r="T13" s="1"/>
      <c r="U13" s="1"/>
      <c r="V13" s="1"/>
    </row>
    <row r="14" spans="1:22" ht="21" customHeight="1">
      <c r="A14" s="9" t="s">
        <v>1</v>
      </c>
      <c r="B14" s="22">
        <v>6386.72</v>
      </c>
      <c r="C14" s="22">
        <v>4798.96</v>
      </c>
      <c r="D14" s="22">
        <v>12187.33</v>
      </c>
      <c r="E14" s="22">
        <v>15914.62</v>
      </c>
      <c r="F14" s="22">
        <v>4981.22</v>
      </c>
      <c r="G14" s="22">
        <v>1843.17</v>
      </c>
      <c r="H14" s="22">
        <v>4238.52</v>
      </c>
      <c r="I14" s="22">
        <v>10602.45</v>
      </c>
      <c r="J14" s="22">
        <v>14089.95</v>
      </c>
      <c r="K14" s="22">
        <v>12864.31</v>
      </c>
      <c r="L14" s="22">
        <v>12062.76</v>
      </c>
      <c r="M14" s="22">
        <v>22442.48</v>
      </c>
      <c r="N14" s="25">
        <f>SUM(B14:M14)</f>
        <v>122412.48999999999</v>
      </c>
      <c r="O14" s="23"/>
      <c r="P14" s="1"/>
      <c r="Q14" s="1"/>
      <c r="R14" s="1"/>
      <c r="S14" s="1"/>
      <c r="T14" s="1"/>
      <c r="U14" s="1"/>
      <c r="V14" s="1"/>
    </row>
    <row r="15" spans="1:22" ht="21" customHeight="1">
      <c r="A15" s="9" t="s">
        <v>20</v>
      </c>
      <c r="B15" s="22"/>
      <c r="C15" s="22">
        <v>51034.85</v>
      </c>
      <c r="D15" s="22">
        <v>82456.27</v>
      </c>
      <c r="E15" s="22">
        <v>53117.9</v>
      </c>
      <c r="F15" s="22">
        <v>34385.54</v>
      </c>
      <c r="G15" s="22"/>
      <c r="H15" s="22"/>
      <c r="I15" s="22"/>
      <c r="J15" s="22"/>
      <c r="K15" s="22"/>
      <c r="L15" s="22">
        <v>13596</v>
      </c>
      <c r="M15" s="22">
        <v>205293</v>
      </c>
      <c r="N15" s="25">
        <f aca="true" t="shared" si="4" ref="N15:N42">SUM(B15:M15)</f>
        <v>439883.56</v>
      </c>
      <c r="O15" s="23"/>
      <c r="P15" s="1"/>
      <c r="Q15" s="1"/>
      <c r="R15" s="1"/>
      <c r="S15" s="1"/>
      <c r="T15" s="1"/>
      <c r="U15" s="1"/>
      <c r="V15" s="1"/>
    </row>
    <row r="16" spans="1:22" ht="21" customHeight="1">
      <c r="A16" s="9" t="s">
        <v>2</v>
      </c>
      <c r="B16" s="22"/>
      <c r="C16" s="22">
        <v>304.64</v>
      </c>
      <c r="D16" s="22">
        <v>565.76</v>
      </c>
      <c r="E16" s="22">
        <v>652.8</v>
      </c>
      <c r="F16" s="22">
        <v>174.08</v>
      </c>
      <c r="G16" s="22">
        <v>87.04</v>
      </c>
      <c r="H16" s="22">
        <v>261.12</v>
      </c>
      <c r="I16" s="22">
        <v>1013.35</v>
      </c>
      <c r="J16" s="22">
        <v>1247.2</v>
      </c>
      <c r="K16" s="22">
        <v>1091.3</v>
      </c>
      <c r="L16" s="22">
        <v>1091.3</v>
      </c>
      <c r="M16" s="22">
        <v>2494.4</v>
      </c>
      <c r="N16" s="25">
        <f t="shared" si="4"/>
        <v>8982.99</v>
      </c>
      <c r="O16" s="23"/>
      <c r="P16" s="1"/>
      <c r="Q16" s="1"/>
      <c r="R16" s="1"/>
      <c r="S16" s="1"/>
      <c r="T16" s="1"/>
      <c r="U16" s="1"/>
      <c r="V16" s="1"/>
    </row>
    <row r="17" spans="1:22" ht="21" customHeight="1">
      <c r="A17" s="9" t="s">
        <v>62</v>
      </c>
      <c r="B17" s="10"/>
      <c r="C17" s="10"/>
      <c r="D17" s="10">
        <v>402.83</v>
      </c>
      <c r="E17" s="10">
        <v>402.83</v>
      </c>
      <c r="F17" s="10">
        <v>0</v>
      </c>
      <c r="G17" s="10">
        <v>402.83</v>
      </c>
      <c r="H17" s="10">
        <v>402.83</v>
      </c>
      <c r="I17" s="10">
        <v>402.83</v>
      </c>
      <c r="J17" s="10">
        <v>402.83</v>
      </c>
      <c r="K17" s="10">
        <v>402.83</v>
      </c>
      <c r="L17" s="10">
        <v>402.83</v>
      </c>
      <c r="M17" s="10">
        <v>805.66</v>
      </c>
      <c r="N17" s="25">
        <f t="shared" si="4"/>
        <v>4028.2999999999997</v>
      </c>
      <c r="O17" s="23"/>
      <c r="P17" s="1"/>
      <c r="Q17" s="1"/>
      <c r="R17" s="1"/>
      <c r="S17" s="1"/>
      <c r="T17" s="1"/>
      <c r="U17" s="1"/>
      <c r="V17" s="1"/>
    </row>
    <row r="18" spans="1:22" s="14" customFormat="1" ht="27" customHeight="1">
      <c r="A18" s="13" t="s">
        <v>83</v>
      </c>
      <c r="B18" s="12">
        <f aca="true" t="shared" si="5" ref="B18:N18">SUM(B19:B30)</f>
        <v>0</v>
      </c>
      <c r="C18" s="12">
        <f t="shared" si="5"/>
        <v>12904.1</v>
      </c>
      <c r="D18" s="12">
        <f t="shared" si="5"/>
        <v>11360.1</v>
      </c>
      <c r="E18" s="12">
        <f t="shared" si="5"/>
        <v>8171.82</v>
      </c>
      <c r="F18" s="12">
        <f t="shared" si="5"/>
        <v>22106.879999999997</v>
      </c>
      <c r="G18" s="12">
        <f t="shared" si="5"/>
        <v>24715.1</v>
      </c>
      <c r="H18" s="12">
        <f t="shared" si="5"/>
        <v>11954.1</v>
      </c>
      <c r="I18" s="12">
        <f t="shared" si="5"/>
        <v>6260.1</v>
      </c>
      <c r="J18" s="12">
        <f t="shared" si="5"/>
        <v>13326.1</v>
      </c>
      <c r="K18" s="12">
        <f t="shared" si="5"/>
        <v>12392.1</v>
      </c>
      <c r="L18" s="12">
        <f t="shared" si="5"/>
        <v>14132.1</v>
      </c>
      <c r="M18" s="12">
        <f t="shared" si="5"/>
        <v>23492.2</v>
      </c>
      <c r="N18" s="12">
        <f t="shared" si="5"/>
        <v>160814.7</v>
      </c>
      <c r="O18" s="23"/>
      <c r="P18" s="1"/>
      <c r="Q18" s="1"/>
      <c r="R18" s="1"/>
      <c r="S18" s="1"/>
      <c r="T18" s="1"/>
      <c r="U18" s="1"/>
      <c r="V18" s="1"/>
    </row>
    <row r="19" spans="1:22" ht="18">
      <c r="A19" s="9" t="s">
        <v>3</v>
      </c>
      <c r="B19" s="10"/>
      <c r="C19" s="10">
        <v>5544</v>
      </c>
      <c r="D19" s="10"/>
      <c r="E19" s="10">
        <v>2772</v>
      </c>
      <c r="F19" s="10">
        <v>5544</v>
      </c>
      <c r="G19" s="10">
        <v>2772</v>
      </c>
      <c r="H19" s="10">
        <v>2772</v>
      </c>
      <c r="I19" s="10"/>
      <c r="J19" s="10">
        <v>2772</v>
      </c>
      <c r="K19" s="10">
        <v>5544</v>
      </c>
      <c r="L19" s="10">
        <v>2772</v>
      </c>
      <c r="M19" s="10">
        <v>2772</v>
      </c>
      <c r="N19" s="25">
        <f t="shared" si="4"/>
        <v>33264</v>
      </c>
      <c r="O19" s="23"/>
      <c r="P19" s="1"/>
      <c r="Q19" s="1"/>
      <c r="R19" s="1"/>
      <c r="S19" s="1"/>
      <c r="T19" s="1"/>
      <c r="U19" s="1"/>
      <c r="V19" s="1"/>
    </row>
    <row r="20" spans="1:22" ht="18">
      <c r="A20" s="9" t="s">
        <v>45</v>
      </c>
      <c r="B20" s="10"/>
      <c r="C20" s="10"/>
      <c r="D20" s="10"/>
      <c r="E20" s="10"/>
      <c r="F20" s="10">
        <v>294</v>
      </c>
      <c r="G20" s="10">
        <v>294</v>
      </c>
      <c r="H20" s="10">
        <v>294</v>
      </c>
      <c r="I20" s="10"/>
      <c r="J20" s="10">
        <v>294</v>
      </c>
      <c r="K20" s="10">
        <v>588</v>
      </c>
      <c r="L20" s="10"/>
      <c r="M20" s="10"/>
      <c r="N20" s="25">
        <f t="shared" si="4"/>
        <v>1764</v>
      </c>
      <c r="O20" s="23"/>
      <c r="P20" s="1"/>
      <c r="Q20" s="1"/>
      <c r="R20" s="1"/>
      <c r="S20" s="1"/>
      <c r="T20" s="1"/>
      <c r="U20" s="1"/>
      <c r="V20" s="1"/>
    </row>
    <row r="21" spans="1:22" ht="18">
      <c r="A21" s="9" t="s">
        <v>4</v>
      </c>
      <c r="B21" s="10"/>
      <c r="C21" s="10"/>
      <c r="D21" s="10"/>
      <c r="E21" s="10"/>
      <c r="F21" s="10">
        <v>320.5</v>
      </c>
      <c r="G21" s="10"/>
      <c r="H21" s="10"/>
      <c r="I21" s="10"/>
      <c r="J21" s="10"/>
      <c r="K21" s="10"/>
      <c r="L21" s="10"/>
      <c r="M21" s="10"/>
      <c r="N21" s="25">
        <f t="shared" si="4"/>
        <v>320.5</v>
      </c>
      <c r="O21" s="23"/>
      <c r="P21" s="1"/>
      <c r="Q21" s="1"/>
      <c r="R21" s="1"/>
      <c r="S21" s="1"/>
      <c r="T21" s="1"/>
      <c r="U21" s="1"/>
      <c r="V21" s="1"/>
    </row>
    <row r="22" spans="1:22" ht="18">
      <c r="A22" s="9" t="s">
        <v>36</v>
      </c>
      <c r="B22" s="10"/>
      <c r="C22" s="10"/>
      <c r="D22" s="10"/>
      <c r="E22" s="10"/>
      <c r="F22" s="10"/>
      <c r="G22" s="10">
        <v>4000</v>
      </c>
      <c r="H22" s="10"/>
      <c r="I22" s="10"/>
      <c r="J22" s="10"/>
      <c r="K22" s="10"/>
      <c r="L22" s="10"/>
      <c r="M22" s="10"/>
      <c r="N22" s="25">
        <f t="shared" si="4"/>
        <v>4000</v>
      </c>
      <c r="O22" s="23"/>
      <c r="P22" s="1"/>
      <c r="Q22" s="1"/>
      <c r="R22" s="1"/>
      <c r="S22" s="1"/>
      <c r="T22" s="1"/>
      <c r="U22" s="1"/>
      <c r="V22" s="1"/>
    </row>
    <row r="23" spans="1:22" ht="19.5" customHeight="1">
      <c r="A23" s="9" t="s">
        <v>114</v>
      </c>
      <c r="B23" s="10"/>
      <c r="C23" s="10"/>
      <c r="D23" s="10">
        <v>4000</v>
      </c>
      <c r="E23" s="10"/>
      <c r="F23" s="10">
        <v>4000</v>
      </c>
      <c r="G23" s="10"/>
      <c r="H23" s="10"/>
      <c r="I23" s="10"/>
      <c r="J23" s="10">
        <v>4000</v>
      </c>
      <c r="K23" s="10"/>
      <c r="L23" s="10">
        <v>4000</v>
      </c>
      <c r="M23" s="10"/>
      <c r="N23" s="25">
        <f t="shared" si="4"/>
        <v>16000</v>
      </c>
      <c r="O23" s="23"/>
      <c r="P23" s="1"/>
      <c r="Q23" s="1"/>
      <c r="R23" s="1"/>
      <c r="S23" s="1"/>
      <c r="T23" s="1"/>
      <c r="U23" s="1"/>
      <c r="V23" s="1"/>
    </row>
    <row r="24" spans="1:22" ht="19.5" customHeight="1">
      <c r="A24" s="9" t="s">
        <v>50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>
        <v>6000</v>
      </c>
      <c r="N24" s="25">
        <f t="shared" si="4"/>
        <v>6000</v>
      </c>
      <c r="O24" s="23"/>
      <c r="P24" s="1"/>
      <c r="Q24" s="1"/>
      <c r="R24" s="1"/>
      <c r="S24" s="1"/>
      <c r="T24" s="1"/>
      <c r="U24" s="1"/>
      <c r="V24" s="1"/>
    </row>
    <row r="25" spans="1:22" ht="19.5" customHeight="1">
      <c r="A25" s="9" t="s">
        <v>61</v>
      </c>
      <c r="B25" s="10"/>
      <c r="C25" s="10">
        <v>1100</v>
      </c>
      <c r="D25" s="10">
        <v>1100</v>
      </c>
      <c r="E25" s="10">
        <v>1100</v>
      </c>
      <c r="F25" s="10">
        <v>1100</v>
      </c>
      <c r="G25" s="10"/>
      <c r="H25" s="10"/>
      <c r="I25" s="10"/>
      <c r="J25" s="10"/>
      <c r="K25" s="10"/>
      <c r="L25" s="10">
        <v>1100</v>
      </c>
      <c r="M25" s="10">
        <v>2200</v>
      </c>
      <c r="N25" s="25">
        <f t="shared" si="4"/>
        <v>7700</v>
      </c>
      <c r="O25" s="23"/>
      <c r="P25" s="1"/>
      <c r="Q25" s="1"/>
      <c r="R25" s="1"/>
      <c r="S25" s="1"/>
      <c r="T25" s="1"/>
      <c r="U25" s="1"/>
      <c r="V25" s="1"/>
    </row>
    <row r="26" spans="1:22" ht="18">
      <c r="A26" s="9" t="s">
        <v>48</v>
      </c>
      <c r="B26" s="10"/>
      <c r="C26" s="10"/>
      <c r="D26" s="10"/>
      <c r="E26" s="10"/>
      <c r="F26" s="10"/>
      <c r="G26" s="10">
        <v>3633</v>
      </c>
      <c r="H26" s="10"/>
      <c r="I26" s="10"/>
      <c r="J26" s="10"/>
      <c r="K26" s="10"/>
      <c r="L26" s="10"/>
      <c r="M26" s="10"/>
      <c r="N26" s="25">
        <f t="shared" si="4"/>
        <v>3633</v>
      </c>
      <c r="O26" s="23"/>
      <c r="P26" s="1"/>
      <c r="Q26" s="1"/>
      <c r="R26" s="1"/>
      <c r="S26" s="1"/>
      <c r="T26" s="1"/>
      <c r="U26" s="1"/>
      <c r="V26" s="1"/>
    </row>
    <row r="27" spans="1:22" ht="18">
      <c r="A27" s="9" t="s">
        <v>34</v>
      </c>
      <c r="B27" s="10"/>
      <c r="C27" s="10"/>
      <c r="D27" s="10"/>
      <c r="E27" s="10"/>
      <c r="F27" s="10"/>
      <c r="G27" s="10">
        <v>2500</v>
      </c>
      <c r="H27" s="10"/>
      <c r="I27" s="10"/>
      <c r="J27" s="10"/>
      <c r="K27" s="10"/>
      <c r="L27" s="10"/>
      <c r="M27" s="10"/>
      <c r="N27" s="25">
        <f>SUM(B27:M27)</f>
        <v>2500</v>
      </c>
      <c r="O27" s="23"/>
      <c r="P27" s="1"/>
      <c r="Q27" s="1"/>
      <c r="R27" s="1"/>
      <c r="S27" s="1"/>
      <c r="T27" s="1"/>
      <c r="U27" s="1"/>
      <c r="V27" s="1"/>
    </row>
    <row r="28" spans="1:22" ht="18">
      <c r="A28" s="9" t="s">
        <v>66</v>
      </c>
      <c r="B28" s="10"/>
      <c r="C28" s="10"/>
      <c r="D28" s="10"/>
      <c r="E28" s="10"/>
      <c r="F28" s="10"/>
      <c r="G28" s="10">
        <v>2628</v>
      </c>
      <c r="H28" s="10"/>
      <c r="I28" s="10"/>
      <c r="J28" s="10"/>
      <c r="K28" s="10"/>
      <c r="L28" s="10"/>
      <c r="M28" s="10"/>
      <c r="N28" s="25">
        <f>SUM(B28:M28)</f>
        <v>2628</v>
      </c>
      <c r="O28" s="23"/>
      <c r="P28" s="1"/>
      <c r="Q28" s="1"/>
      <c r="R28" s="1"/>
      <c r="S28" s="1"/>
      <c r="T28" s="1"/>
      <c r="U28" s="1"/>
      <c r="V28" s="1"/>
    </row>
    <row r="29" spans="1:22" ht="19.5" customHeight="1">
      <c r="A29" s="9" t="s">
        <v>38</v>
      </c>
      <c r="B29" s="10"/>
      <c r="C29" s="10"/>
      <c r="D29" s="10"/>
      <c r="E29" s="10"/>
      <c r="F29" s="10">
        <v>2628</v>
      </c>
      <c r="G29" s="10">
        <v>2628</v>
      </c>
      <c r="H29" s="10">
        <v>2628</v>
      </c>
      <c r="I29" s="10"/>
      <c r="J29" s="10"/>
      <c r="K29" s="10"/>
      <c r="L29" s="10"/>
      <c r="M29" s="10"/>
      <c r="N29" s="25">
        <f t="shared" si="4"/>
        <v>7884</v>
      </c>
      <c r="O29" s="23"/>
      <c r="P29" s="1"/>
      <c r="Q29" s="1"/>
      <c r="R29" s="1"/>
      <c r="S29" s="1"/>
      <c r="T29" s="1"/>
      <c r="U29" s="1"/>
      <c r="V29" s="1"/>
    </row>
    <row r="30" spans="1:22" ht="18">
      <c r="A30" s="9" t="s">
        <v>113</v>
      </c>
      <c r="B30" s="10"/>
      <c r="C30" s="10">
        <v>6260.1</v>
      </c>
      <c r="D30" s="10">
        <v>6260.1</v>
      </c>
      <c r="E30" s="10">
        <v>4299.82</v>
      </c>
      <c r="F30" s="10">
        <v>8220.38</v>
      </c>
      <c r="G30" s="10">
        <v>6260.1</v>
      </c>
      <c r="H30" s="10">
        <v>6260.1</v>
      </c>
      <c r="I30" s="10">
        <v>6260.1</v>
      </c>
      <c r="J30" s="10">
        <v>6260.1</v>
      </c>
      <c r="K30" s="10">
        <v>6260.1</v>
      </c>
      <c r="L30" s="10">
        <v>6260.1</v>
      </c>
      <c r="M30" s="10">
        <v>12520.2</v>
      </c>
      <c r="N30" s="25">
        <f t="shared" si="4"/>
        <v>75121.2</v>
      </c>
      <c r="O30" s="23"/>
      <c r="P30" s="1"/>
      <c r="Q30" s="1"/>
      <c r="R30" s="1"/>
      <c r="S30" s="1"/>
      <c r="T30" s="1"/>
      <c r="U30" s="1"/>
      <c r="V30" s="1"/>
    </row>
    <row r="31" spans="1:22" ht="1.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7">
        <f t="shared" si="4"/>
        <v>0</v>
      </c>
      <c r="O31" s="23"/>
      <c r="P31" s="1"/>
      <c r="Q31" s="1"/>
      <c r="R31" s="1"/>
      <c r="S31" s="1"/>
      <c r="T31" s="1"/>
      <c r="U31" s="1"/>
      <c r="V31" s="1"/>
    </row>
    <row r="32" spans="2:22" ht="18" hidden="1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7">
        <f t="shared" si="4"/>
        <v>0</v>
      </c>
      <c r="O32" s="23"/>
      <c r="P32" s="1"/>
      <c r="Q32" s="1"/>
      <c r="R32" s="1"/>
      <c r="S32" s="1"/>
      <c r="T32" s="1"/>
      <c r="U32" s="1"/>
      <c r="V32" s="1"/>
    </row>
    <row r="33" spans="1:22" ht="18" hidden="1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7">
        <f t="shared" si="4"/>
        <v>0</v>
      </c>
      <c r="O33" s="23"/>
      <c r="P33" s="1"/>
      <c r="Q33" s="1"/>
      <c r="R33" s="1"/>
      <c r="S33" s="1"/>
      <c r="T33" s="1"/>
      <c r="U33" s="1"/>
      <c r="V33" s="1"/>
    </row>
    <row r="34" spans="1:22" ht="18" hidden="1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7">
        <f t="shared" si="4"/>
        <v>0</v>
      </c>
      <c r="O34" s="23"/>
      <c r="P34" s="1"/>
      <c r="Q34" s="1"/>
      <c r="R34" s="1"/>
      <c r="S34" s="1"/>
      <c r="T34" s="1"/>
      <c r="U34" s="1"/>
      <c r="V34" s="1"/>
    </row>
    <row r="35" spans="1:22" ht="18" hidden="1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7">
        <f t="shared" si="4"/>
        <v>0</v>
      </c>
      <c r="O35" s="23"/>
      <c r="P35" s="1"/>
      <c r="Q35" s="1"/>
      <c r="R35" s="1"/>
      <c r="S35" s="1"/>
      <c r="T35" s="1"/>
      <c r="U35" s="1"/>
      <c r="V35" s="1"/>
    </row>
    <row r="36" spans="1:22" ht="18" hidden="1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7">
        <f t="shared" si="4"/>
        <v>0</v>
      </c>
      <c r="O36" s="23"/>
      <c r="P36" s="1"/>
      <c r="Q36" s="1"/>
      <c r="R36" s="1"/>
      <c r="S36" s="1"/>
      <c r="T36" s="1"/>
      <c r="U36" s="1"/>
      <c r="V36" s="1"/>
    </row>
    <row r="37" spans="1:22" ht="18" hidden="1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7">
        <f t="shared" si="4"/>
        <v>0</v>
      </c>
      <c r="O37" s="23"/>
      <c r="P37" s="1"/>
      <c r="Q37" s="1"/>
      <c r="R37" s="1"/>
      <c r="S37" s="1"/>
      <c r="T37" s="1"/>
      <c r="U37" s="1"/>
      <c r="V37" s="1"/>
    </row>
    <row r="38" spans="1:22" s="14" customFormat="1" ht="27.75" customHeight="1">
      <c r="A38" s="13" t="s">
        <v>84</v>
      </c>
      <c r="B38" s="12">
        <f aca="true" t="shared" si="6" ref="B38:N38">SUM(B39:B55)</f>
        <v>0</v>
      </c>
      <c r="C38" s="12">
        <f t="shared" si="6"/>
        <v>6455.2</v>
      </c>
      <c r="D38" s="12">
        <f t="shared" si="6"/>
        <v>3296.8</v>
      </c>
      <c r="E38" s="12">
        <f t="shared" si="6"/>
        <v>1000</v>
      </c>
      <c r="F38" s="12">
        <f t="shared" si="6"/>
        <v>5831.2</v>
      </c>
      <c r="G38" s="12">
        <f t="shared" si="6"/>
        <v>3455.2</v>
      </c>
      <c r="H38" s="12">
        <f t="shared" si="6"/>
        <v>11476</v>
      </c>
      <c r="I38" s="12">
        <f t="shared" si="6"/>
        <v>25786.2</v>
      </c>
      <c r="J38" s="12">
        <f t="shared" si="6"/>
        <v>3455.2</v>
      </c>
      <c r="K38" s="12">
        <f t="shared" si="6"/>
        <v>22124</v>
      </c>
      <c r="L38" s="12">
        <f t="shared" si="6"/>
        <v>3455.2</v>
      </c>
      <c r="M38" s="12">
        <f t="shared" si="6"/>
        <v>75831.2</v>
      </c>
      <c r="N38" s="12">
        <f t="shared" si="6"/>
        <v>162166.2</v>
      </c>
      <c r="O38" s="23"/>
      <c r="P38" s="1"/>
      <c r="Q38" s="1"/>
      <c r="R38" s="1"/>
      <c r="S38" s="1"/>
      <c r="T38" s="1"/>
      <c r="U38" s="1"/>
      <c r="V38" s="1"/>
    </row>
    <row r="39" spans="1:22" s="6" customFormat="1" ht="18">
      <c r="A39" s="9" t="s">
        <v>5</v>
      </c>
      <c r="B39" s="10"/>
      <c r="C39" s="10"/>
      <c r="D39" s="10"/>
      <c r="E39" s="10"/>
      <c r="F39" s="10"/>
      <c r="G39" s="10"/>
      <c r="H39" s="10"/>
      <c r="I39" s="10">
        <v>22331</v>
      </c>
      <c r="J39" s="10"/>
      <c r="K39" s="10"/>
      <c r="L39" s="10"/>
      <c r="M39" s="10"/>
      <c r="N39" s="25">
        <f t="shared" si="4"/>
        <v>22331</v>
      </c>
      <c r="O39" s="23"/>
      <c r="P39" s="1"/>
      <c r="Q39" s="1"/>
      <c r="R39" s="1"/>
      <c r="S39" s="1"/>
      <c r="T39" s="1"/>
      <c r="U39" s="1"/>
      <c r="V39" s="1"/>
    </row>
    <row r="40" spans="1:22" s="6" customFormat="1" ht="18">
      <c r="A40" s="9" t="s">
        <v>54</v>
      </c>
      <c r="B40" s="10"/>
      <c r="C40" s="10">
        <v>1000</v>
      </c>
      <c r="D40" s="10">
        <v>1000</v>
      </c>
      <c r="E40" s="10">
        <v>1000</v>
      </c>
      <c r="F40" s="10">
        <v>1000</v>
      </c>
      <c r="G40" s="10">
        <v>1000</v>
      </c>
      <c r="H40" s="10">
        <v>1000</v>
      </c>
      <c r="I40" s="10">
        <v>1000</v>
      </c>
      <c r="J40" s="10">
        <v>1000</v>
      </c>
      <c r="K40" s="10">
        <v>1000</v>
      </c>
      <c r="L40" s="10">
        <v>1000</v>
      </c>
      <c r="M40" s="10">
        <v>2000</v>
      </c>
      <c r="N40" s="25">
        <f t="shared" si="4"/>
        <v>12000</v>
      </c>
      <c r="O40" s="23"/>
      <c r="P40" s="1"/>
      <c r="Q40" s="1"/>
      <c r="R40" s="1"/>
      <c r="S40" s="1"/>
      <c r="T40" s="1"/>
      <c r="U40" s="1"/>
      <c r="V40" s="1"/>
    </row>
    <row r="41" spans="1:22" s="6" customFormat="1" ht="18">
      <c r="A41" s="9" t="s">
        <v>43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>
        <v>1200</v>
      </c>
      <c r="N41" s="25">
        <f t="shared" si="4"/>
        <v>1200</v>
      </c>
      <c r="O41" s="23"/>
      <c r="P41" s="1"/>
      <c r="Q41" s="1"/>
      <c r="R41" s="1"/>
      <c r="S41" s="1"/>
      <c r="T41" s="1"/>
      <c r="U41" s="1"/>
      <c r="V41" s="1"/>
    </row>
    <row r="42" spans="1:22" s="6" customFormat="1" ht="18">
      <c r="A42" s="9" t="s">
        <v>35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>
        <v>1200</v>
      </c>
      <c r="N42" s="25">
        <f t="shared" si="4"/>
        <v>1200</v>
      </c>
      <c r="O42" s="23"/>
      <c r="P42" s="1"/>
      <c r="Q42" s="1"/>
      <c r="R42" s="1"/>
      <c r="S42" s="1"/>
      <c r="T42" s="1"/>
      <c r="U42" s="1"/>
      <c r="V42" s="1"/>
    </row>
    <row r="43" spans="1:22" s="6" customFormat="1" ht="18">
      <c r="A43" s="9" t="s">
        <v>53</v>
      </c>
      <c r="B43" s="10"/>
      <c r="C43" s="10">
        <v>3000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5">
        <f aca="true" t="shared" si="7" ref="N43:N89">SUM(B43:M43)</f>
        <v>3000</v>
      </c>
      <c r="O43" s="23"/>
      <c r="P43" s="1"/>
      <c r="Q43" s="1"/>
      <c r="R43" s="1"/>
      <c r="S43" s="1"/>
      <c r="T43" s="1"/>
      <c r="U43" s="1"/>
      <c r="V43" s="1"/>
    </row>
    <row r="44" spans="1:22" s="6" customFormat="1" ht="18">
      <c r="A44" s="9" t="s">
        <v>72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>
        <v>28500</v>
      </c>
      <c r="N44" s="25">
        <f t="shared" si="7"/>
        <v>28500</v>
      </c>
      <c r="O44" s="23"/>
      <c r="P44" s="1"/>
      <c r="Q44" s="1"/>
      <c r="R44" s="1"/>
      <c r="S44" s="1"/>
      <c r="T44" s="1"/>
      <c r="U44" s="1"/>
      <c r="V44" s="1"/>
    </row>
    <row r="45" spans="1:22" s="6" customFormat="1" ht="18">
      <c r="A45" s="9" t="s">
        <v>69</v>
      </c>
      <c r="B45" s="10"/>
      <c r="C45" s="10"/>
      <c r="D45" s="10"/>
      <c r="E45" s="10"/>
      <c r="F45" s="10"/>
      <c r="G45" s="10"/>
      <c r="H45" s="10">
        <v>8100</v>
      </c>
      <c r="I45" s="10"/>
      <c r="J45" s="10"/>
      <c r="K45" s="10"/>
      <c r="L45" s="10"/>
      <c r="M45" s="10"/>
      <c r="N45" s="25">
        <f t="shared" si="7"/>
        <v>8100</v>
      </c>
      <c r="O45" s="23"/>
      <c r="P45" s="1"/>
      <c r="Q45" s="1"/>
      <c r="R45" s="1"/>
      <c r="S45" s="1"/>
      <c r="T45" s="1"/>
      <c r="U45" s="1"/>
      <c r="V45" s="1"/>
    </row>
    <row r="46" spans="1:22" s="6" customFormat="1" ht="18">
      <c r="A46" s="9" t="s">
        <v>112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>
        <v>2000</v>
      </c>
      <c r="N46" s="25">
        <f t="shared" si="7"/>
        <v>2000</v>
      </c>
      <c r="O46" s="23"/>
      <c r="P46" s="1"/>
      <c r="Q46" s="1"/>
      <c r="R46" s="1"/>
      <c r="S46" s="1"/>
      <c r="T46" s="1"/>
      <c r="U46" s="1"/>
      <c r="V46" s="1"/>
    </row>
    <row r="47" spans="1:22" s="6" customFormat="1" ht="18">
      <c r="A47" s="9" t="s">
        <v>39</v>
      </c>
      <c r="B47" s="10"/>
      <c r="C47" s="10">
        <v>2455.2</v>
      </c>
      <c r="D47" s="10">
        <v>2296.8</v>
      </c>
      <c r="E47" s="10"/>
      <c r="F47" s="10">
        <v>4831.2</v>
      </c>
      <c r="G47" s="10">
        <v>2455.2</v>
      </c>
      <c r="H47" s="10">
        <v>2376</v>
      </c>
      <c r="I47" s="10">
        <v>2455.2</v>
      </c>
      <c r="J47" s="10">
        <v>2455.2</v>
      </c>
      <c r="K47" s="10">
        <v>2376</v>
      </c>
      <c r="L47" s="10">
        <v>2455.2</v>
      </c>
      <c r="M47" s="10">
        <v>4831.2</v>
      </c>
      <c r="N47" s="25">
        <f t="shared" si="7"/>
        <v>28987.200000000004</v>
      </c>
      <c r="O47" s="23"/>
      <c r="P47" s="1"/>
      <c r="Q47" s="1"/>
      <c r="R47" s="1"/>
      <c r="S47" s="1"/>
      <c r="T47" s="1"/>
      <c r="U47" s="1"/>
      <c r="V47" s="1"/>
    </row>
    <row r="48" spans="1:22" s="6" customFormat="1" ht="18">
      <c r="A48" s="9" t="s">
        <v>70</v>
      </c>
      <c r="B48" s="10"/>
      <c r="C48" s="10"/>
      <c r="D48" s="10"/>
      <c r="E48" s="10"/>
      <c r="F48" s="10"/>
      <c r="G48" s="10"/>
      <c r="H48" s="10"/>
      <c r="I48" s="10"/>
      <c r="J48" s="10"/>
      <c r="K48" s="10">
        <v>2500</v>
      </c>
      <c r="L48" s="10"/>
      <c r="M48" s="10">
        <v>2000</v>
      </c>
      <c r="N48" s="25">
        <f t="shared" si="7"/>
        <v>4500</v>
      </c>
      <c r="O48" s="23"/>
      <c r="P48" s="1"/>
      <c r="Q48" s="1"/>
      <c r="R48" s="1"/>
      <c r="S48" s="1"/>
      <c r="T48" s="1"/>
      <c r="U48" s="1"/>
      <c r="V48" s="1"/>
    </row>
    <row r="49" spans="1:22" s="6" customFormat="1" ht="18">
      <c r="A49" s="9" t="s">
        <v>51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>
        <v>500</v>
      </c>
      <c r="N49" s="25">
        <f t="shared" si="7"/>
        <v>500</v>
      </c>
      <c r="O49" s="23"/>
      <c r="P49" s="1"/>
      <c r="Q49" s="1"/>
      <c r="R49" s="1"/>
      <c r="S49" s="1"/>
      <c r="T49" s="1"/>
      <c r="U49" s="1"/>
      <c r="V49" s="1"/>
    </row>
    <row r="50" spans="1:22" s="6" customFormat="1" ht="18">
      <c r="A50" s="9" t="s">
        <v>55</v>
      </c>
      <c r="B50" s="10"/>
      <c r="C50" s="10"/>
      <c r="D50" s="10"/>
      <c r="E50" s="10"/>
      <c r="F50" s="10"/>
      <c r="G50" s="10"/>
      <c r="H50" s="10"/>
      <c r="I50" s="10"/>
      <c r="J50" s="10"/>
      <c r="K50" s="10">
        <v>16248</v>
      </c>
      <c r="L50" s="10"/>
      <c r="M50" s="10"/>
      <c r="N50" s="25">
        <f>SUM(B50:M50)</f>
        <v>16248</v>
      </c>
      <c r="O50" s="23"/>
      <c r="P50" s="1"/>
      <c r="Q50" s="1"/>
      <c r="R50" s="1"/>
      <c r="S50" s="1"/>
      <c r="T50" s="1"/>
      <c r="U50" s="1"/>
      <c r="V50" s="1"/>
    </row>
    <row r="51" spans="1:22" s="6" customFormat="1" ht="18">
      <c r="A51" s="9" t="s">
        <v>56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>
        <v>11000</v>
      </c>
      <c r="N51" s="25">
        <f>SUM(B51:M51)</f>
        <v>11000</v>
      </c>
      <c r="O51" s="23"/>
      <c r="P51" s="1"/>
      <c r="Q51" s="1"/>
      <c r="R51" s="1"/>
      <c r="S51" s="1"/>
      <c r="T51" s="1"/>
      <c r="U51" s="1"/>
      <c r="V51" s="1"/>
    </row>
    <row r="52" spans="1:22" s="6" customFormat="1" ht="18">
      <c r="A52" s="9" t="s">
        <v>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>
        <v>7580</v>
      </c>
      <c r="N52" s="25">
        <f>SUM(B52:M52)</f>
        <v>7580</v>
      </c>
      <c r="O52" s="23"/>
      <c r="P52" s="1"/>
      <c r="Q52" s="1"/>
      <c r="R52" s="1"/>
      <c r="S52" s="1"/>
      <c r="T52" s="1"/>
      <c r="U52" s="1"/>
      <c r="V52" s="1"/>
    </row>
    <row r="53" spans="1:22" s="6" customFormat="1" ht="18">
      <c r="A53" s="9" t="s">
        <v>59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>
        <v>6290</v>
      </c>
      <c r="N53" s="25">
        <f>SUM(B53:M53)</f>
        <v>6290</v>
      </c>
      <c r="O53" s="23"/>
      <c r="P53" s="1"/>
      <c r="Q53" s="1"/>
      <c r="R53" s="1"/>
      <c r="S53" s="1"/>
      <c r="T53" s="1"/>
      <c r="U53" s="1"/>
      <c r="V53" s="1"/>
    </row>
    <row r="54" spans="1:22" s="6" customFormat="1" ht="18">
      <c r="A54" s="9" t="s">
        <v>58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>
        <v>6930</v>
      </c>
      <c r="N54" s="25">
        <f>SUM(B54:M54)</f>
        <v>6930</v>
      </c>
      <c r="O54" s="23"/>
      <c r="P54" s="1"/>
      <c r="Q54" s="1"/>
      <c r="R54" s="1"/>
      <c r="S54" s="1"/>
      <c r="T54" s="1"/>
      <c r="U54" s="1"/>
      <c r="V54" s="1"/>
    </row>
    <row r="55" spans="1:22" s="6" customFormat="1" ht="18">
      <c r="A55" s="9" t="s">
        <v>44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>
        <v>1800</v>
      </c>
      <c r="N55" s="25">
        <f t="shared" si="7"/>
        <v>1800</v>
      </c>
      <c r="O55" s="23"/>
      <c r="P55" s="1"/>
      <c r="Q55" s="1"/>
      <c r="R55" s="1"/>
      <c r="S55" s="1"/>
      <c r="T55" s="1"/>
      <c r="U55" s="1"/>
      <c r="V55" s="1"/>
    </row>
    <row r="56" spans="1:22" s="6" customFormat="1" ht="18" hidden="1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7">
        <f t="shared" si="7"/>
        <v>0</v>
      </c>
      <c r="O56" s="23"/>
      <c r="P56" s="1"/>
      <c r="Q56" s="1"/>
      <c r="R56" s="1"/>
      <c r="S56" s="1"/>
      <c r="T56" s="1"/>
      <c r="U56" s="1"/>
      <c r="V56" s="1"/>
    </row>
    <row r="57" spans="1:22" s="6" customFormat="1" ht="18" hidden="1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7">
        <f t="shared" si="7"/>
        <v>0</v>
      </c>
      <c r="O57" s="23"/>
      <c r="P57" s="1"/>
      <c r="Q57" s="1"/>
      <c r="R57" s="1"/>
      <c r="S57" s="1"/>
      <c r="T57" s="1"/>
      <c r="U57" s="1"/>
      <c r="V57" s="1"/>
    </row>
    <row r="58" spans="1:22" s="6" customFormat="1" ht="18" hidden="1">
      <c r="A58" s="9" t="s">
        <v>12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7">
        <f t="shared" si="7"/>
        <v>0</v>
      </c>
      <c r="O58" s="23"/>
      <c r="P58" s="1"/>
      <c r="Q58" s="1"/>
      <c r="R58" s="1"/>
      <c r="S58" s="1"/>
      <c r="T58" s="1"/>
      <c r="U58" s="1"/>
      <c r="V58" s="1"/>
    </row>
    <row r="59" spans="1:22" s="6" customFormat="1" ht="18" hidden="1">
      <c r="A59" s="9" t="s">
        <v>13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7">
        <f t="shared" si="7"/>
        <v>0</v>
      </c>
      <c r="O59" s="23"/>
      <c r="P59" s="1"/>
      <c r="Q59" s="1"/>
      <c r="R59" s="1"/>
      <c r="S59" s="1"/>
      <c r="T59" s="1"/>
      <c r="U59" s="1"/>
      <c r="V59" s="1"/>
    </row>
    <row r="60" spans="1:22" s="6" customFormat="1" ht="18" hidden="1">
      <c r="A60" s="9" t="s">
        <v>7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7">
        <f t="shared" si="7"/>
        <v>0</v>
      </c>
      <c r="O60" s="23"/>
      <c r="P60" s="1"/>
      <c r="Q60" s="1"/>
      <c r="R60" s="1"/>
      <c r="S60" s="1"/>
      <c r="T60" s="1"/>
      <c r="U60" s="1"/>
      <c r="V60" s="1"/>
    </row>
    <row r="61" spans="1:22" s="6" customFormat="1" ht="18" hidden="1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7">
        <f t="shared" si="7"/>
        <v>0</v>
      </c>
      <c r="O61" s="23"/>
      <c r="P61" s="1"/>
      <c r="Q61" s="1"/>
      <c r="R61" s="1"/>
      <c r="S61" s="1"/>
      <c r="T61" s="1"/>
      <c r="U61" s="1"/>
      <c r="V61" s="1"/>
    </row>
    <row r="62" spans="1:22" s="6" customFormat="1" ht="18" hidden="1">
      <c r="A62" s="9" t="s">
        <v>8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7">
        <f t="shared" si="7"/>
        <v>0</v>
      </c>
      <c r="O62" s="23"/>
      <c r="P62" s="1"/>
      <c r="Q62" s="1"/>
      <c r="R62" s="1"/>
      <c r="S62" s="1"/>
      <c r="T62" s="1"/>
      <c r="U62" s="1"/>
      <c r="V62" s="1"/>
    </row>
    <row r="63" spans="1:22" s="6" customFormat="1" ht="36" hidden="1">
      <c r="A63" s="9" t="s">
        <v>18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7">
        <f t="shared" si="7"/>
        <v>0</v>
      </c>
      <c r="O63" s="23"/>
      <c r="P63" s="1"/>
      <c r="Q63" s="1"/>
      <c r="R63" s="1"/>
      <c r="S63" s="1"/>
      <c r="T63" s="1"/>
      <c r="U63" s="1"/>
      <c r="V63" s="1"/>
    </row>
    <row r="64" spans="1:22" s="6" customFormat="1" ht="18" hidden="1">
      <c r="A64" s="9" t="s">
        <v>10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7">
        <f t="shared" si="7"/>
        <v>0</v>
      </c>
      <c r="O64" s="23"/>
      <c r="P64" s="1"/>
      <c r="Q64" s="1"/>
      <c r="R64" s="1"/>
      <c r="S64" s="1"/>
      <c r="T64" s="1"/>
      <c r="U64" s="1"/>
      <c r="V64" s="1"/>
    </row>
    <row r="65" spans="1:22" s="6" customFormat="1" ht="18" hidden="1">
      <c r="A65" s="9" t="s">
        <v>6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7">
        <f t="shared" si="7"/>
        <v>0</v>
      </c>
      <c r="O65" s="23"/>
      <c r="P65" s="1"/>
      <c r="Q65" s="1"/>
      <c r="R65" s="1"/>
      <c r="S65" s="1"/>
      <c r="T65" s="1"/>
      <c r="U65" s="1"/>
      <c r="V65" s="1"/>
    </row>
    <row r="66" spans="1:22" s="6" customFormat="1" ht="18" hidden="1">
      <c r="A66" s="9" t="s">
        <v>11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7">
        <f t="shared" si="7"/>
        <v>0</v>
      </c>
      <c r="O66" s="23"/>
      <c r="P66" s="1"/>
      <c r="Q66" s="1"/>
      <c r="R66" s="1"/>
      <c r="S66" s="1"/>
      <c r="T66" s="1"/>
      <c r="U66" s="1"/>
      <c r="V66" s="1"/>
    </row>
    <row r="67" spans="1:22" s="6" customFormat="1" ht="18" hidden="1">
      <c r="A67" s="9" t="s">
        <v>14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7">
        <f t="shared" si="7"/>
        <v>0</v>
      </c>
      <c r="O67" s="23"/>
      <c r="P67" s="1"/>
      <c r="Q67" s="1"/>
      <c r="R67" s="1"/>
      <c r="S67" s="1"/>
      <c r="T67" s="1"/>
      <c r="U67" s="1"/>
      <c r="V67" s="1"/>
    </row>
    <row r="68" spans="1:22" s="6" customFormat="1" ht="18" hidden="1">
      <c r="A68" s="9" t="s">
        <v>15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7">
        <f t="shared" si="7"/>
        <v>0</v>
      </c>
      <c r="O68" s="23"/>
      <c r="P68" s="1"/>
      <c r="Q68" s="1"/>
      <c r="R68" s="1"/>
      <c r="S68" s="1"/>
      <c r="T68" s="1"/>
      <c r="U68" s="1"/>
      <c r="V68" s="1"/>
    </row>
    <row r="69" spans="1:22" s="6" customFormat="1" ht="18" hidden="1">
      <c r="A69" s="9" t="s">
        <v>17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7">
        <f t="shared" si="7"/>
        <v>0</v>
      </c>
      <c r="O69" s="23"/>
      <c r="P69" s="1"/>
      <c r="Q69" s="1"/>
      <c r="R69" s="1"/>
      <c r="S69" s="1"/>
      <c r="T69" s="1"/>
      <c r="U69" s="1"/>
      <c r="V69" s="1"/>
    </row>
    <row r="70" spans="1:22" s="14" customFormat="1" ht="26.25" customHeight="1">
      <c r="A70" s="13" t="s">
        <v>85</v>
      </c>
      <c r="B70" s="12">
        <f aca="true" t="shared" si="8" ref="B70:H70">SUM(B71:B73)</f>
        <v>0</v>
      </c>
      <c r="C70" s="12">
        <f t="shared" si="8"/>
        <v>0</v>
      </c>
      <c r="D70" s="12">
        <f t="shared" si="8"/>
        <v>0</v>
      </c>
      <c r="E70" s="12">
        <f t="shared" si="8"/>
        <v>8050</v>
      </c>
      <c r="F70" s="12">
        <f t="shared" si="8"/>
        <v>0</v>
      </c>
      <c r="G70" s="12">
        <f t="shared" si="8"/>
        <v>0</v>
      </c>
      <c r="H70" s="12">
        <f t="shared" si="8"/>
        <v>8100</v>
      </c>
      <c r="I70" s="12">
        <v>0</v>
      </c>
      <c r="J70" s="12">
        <f>SUM(J71:J73)</f>
        <v>0</v>
      </c>
      <c r="K70" s="12">
        <f>SUM(K71:K73)</f>
        <v>8100</v>
      </c>
      <c r="L70" s="12">
        <f>SUM(L71:L73)</f>
        <v>0</v>
      </c>
      <c r="M70" s="12">
        <f>SUM(M71:M73)</f>
        <v>11750</v>
      </c>
      <c r="N70" s="17">
        <f t="shared" si="7"/>
        <v>36000</v>
      </c>
      <c r="O70" s="23"/>
      <c r="P70" s="1"/>
      <c r="Q70" s="1"/>
      <c r="R70" s="1"/>
      <c r="S70" s="1"/>
      <c r="T70" s="1"/>
      <c r="U70" s="1"/>
      <c r="V70" s="1"/>
    </row>
    <row r="71" spans="1:22" s="6" customFormat="1" ht="18">
      <c r="A71" s="9" t="s">
        <v>42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>
        <v>3000</v>
      </c>
      <c r="N71" s="25">
        <f t="shared" si="7"/>
        <v>3000</v>
      </c>
      <c r="O71" s="23"/>
      <c r="P71" s="1"/>
      <c r="Q71" s="1"/>
      <c r="R71" s="1"/>
      <c r="S71" s="1"/>
      <c r="T71" s="1"/>
      <c r="U71" s="1"/>
      <c r="V71" s="1"/>
    </row>
    <row r="72" spans="1:22" s="6" customFormat="1" ht="18">
      <c r="A72" s="9" t="s">
        <v>27</v>
      </c>
      <c r="B72" s="10"/>
      <c r="C72" s="10"/>
      <c r="D72" s="10"/>
      <c r="E72" s="10">
        <v>5400</v>
      </c>
      <c r="F72" s="10"/>
      <c r="G72" s="10"/>
      <c r="H72" s="10">
        <v>5448</v>
      </c>
      <c r="I72" s="10"/>
      <c r="J72" s="10"/>
      <c r="K72" s="10">
        <v>5448</v>
      </c>
      <c r="L72" s="10"/>
      <c r="M72" s="10">
        <v>5904</v>
      </c>
      <c r="N72" s="25">
        <f t="shared" si="7"/>
        <v>22200</v>
      </c>
      <c r="O72" s="23"/>
      <c r="P72" s="1"/>
      <c r="Q72" s="1"/>
      <c r="R72" s="1"/>
      <c r="S72" s="1"/>
      <c r="T72" s="1"/>
      <c r="U72" s="1"/>
      <c r="V72" s="1"/>
    </row>
    <row r="73" spans="1:22" s="6" customFormat="1" ht="18">
      <c r="A73" s="9" t="s">
        <v>9</v>
      </c>
      <c r="B73" s="10"/>
      <c r="C73" s="10"/>
      <c r="D73" s="10"/>
      <c r="E73" s="10">
        <v>2650</v>
      </c>
      <c r="F73" s="10"/>
      <c r="G73" s="10"/>
      <c r="H73" s="10">
        <v>2652</v>
      </c>
      <c r="I73" s="10"/>
      <c r="J73" s="10"/>
      <c r="K73" s="10">
        <v>2652</v>
      </c>
      <c r="L73" s="10"/>
      <c r="M73" s="10">
        <v>2846</v>
      </c>
      <c r="N73" s="25">
        <f t="shared" si="7"/>
        <v>10800</v>
      </c>
      <c r="O73" s="23"/>
      <c r="P73" s="1"/>
      <c r="Q73" s="1"/>
      <c r="R73" s="1"/>
      <c r="S73" s="1"/>
      <c r="T73" s="1"/>
      <c r="U73" s="1"/>
      <c r="V73" s="1"/>
    </row>
    <row r="74" spans="1:22" s="14" customFormat="1" ht="27" customHeight="1">
      <c r="A74" s="11" t="s">
        <v>86</v>
      </c>
      <c r="B74" s="12">
        <f aca="true" t="shared" si="9" ref="B74:M74">SUM(B75:B80)</f>
        <v>0</v>
      </c>
      <c r="C74" s="12">
        <f t="shared" si="9"/>
        <v>0</v>
      </c>
      <c r="D74" s="12">
        <f t="shared" si="9"/>
        <v>1278</v>
      </c>
      <c r="E74" s="12">
        <f t="shared" si="9"/>
        <v>0</v>
      </c>
      <c r="F74" s="12">
        <f t="shared" si="9"/>
        <v>0</v>
      </c>
      <c r="G74" s="12">
        <f t="shared" si="9"/>
        <v>14300</v>
      </c>
      <c r="H74" s="12">
        <f t="shared" si="9"/>
        <v>0</v>
      </c>
      <c r="I74" s="12">
        <f t="shared" si="9"/>
        <v>0</v>
      </c>
      <c r="J74" s="12">
        <f t="shared" si="9"/>
        <v>0</v>
      </c>
      <c r="K74" s="12">
        <f t="shared" si="9"/>
        <v>0</v>
      </c>
      <c r="L74" s="12">
        <f t="shared" si="9"/>
        <v>0</v>
      </c>
      <c r="M74" s="12">
        <f t="shared" si="9"/>
        <v>50357</v>
      </c>
      <c r="N74" s="17">
        <f t="shared" si="7"/>
        <v>65935</v>
      </c>
      <c r="O74" s="23"/>
      <c r="P74" s="1"/>
      <c r="Q74" s="1"/>
      <c r="R74" s="1"/>
      <c r="S74" s="1"/>
      <c r="T74" s="1"/>
      <c r="U74" s="1"/>
      <c r="V74" s="1"/>
    </row>
    <row r="75" spans="1:22" s="6" customFormat="1" ht="18">
      <c r="A75" s="9" t="s">
        <v>73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>
        <v>4500</v>
      </c>
      <c r="N75" s="25">
        <f t="shared" si="7"/>
        <v>4500</v>
      </c>
      <c r="O75" s="23"/>
      <c r="P75" s="1"/>
      <c r="Q75" s="1"/>
      <c r="R75" s="1"/>
      <c r="S75" s="1"/>
      <c r="T75" s="1"/>
      <c r="U75" s="1"/>
      <c r="V75" s="1"/>
    </row>
    <row r="76" spans="1:22" s="6" customFormat="1" ht="18">
      <c r="A76" s="9" t="s">
        <v>74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>
        <v>37200</v>
      </c>
      <c r="N76" s="25">
        <f>SUM(B76:M76)</f>
        <v>37200</v>
      </c>
      <c r="O76" s="23"/>
      <c r="P76" s="1"/>
      <c r="Q76" s="1"/>
      <c r="R76" s="1"/>
      <c r="S76" s="1"/>
      <c r="T76" s="1"/>
      <c r="U76" s="1"/>
      <c r="V76" s="1"/>
    </row>
    <row r="77" spans="1:22" s="6" customFormat="1" ht="18">
      <c r="A77" s="9" t="s">
        <v>67</v>
      </c>
      <c r="B77" s="10"/>
      <c r="C77" s="10"/>
      <c r="D77" s="10"/>
      <c r="E77" s="10"/>
      <c r="F77" s="10"/>
      <c r="G77" s="10">
        <v>14300</v>
      </c>
      <c r="H77" s="10"/>
      <c r="I77" s="10"/>
      <c r="J77" s="10"/>
      <c r="K77" s="10"/>
      <c r="L77" s="10"/>
      <c r="M77" s="10"/>
      <c r="N77" s="25">
        <f>SUM(B77:M77)</f>
        <v>14300</v>
      </c>
      <c r="O77" s="23"/>
      <c r="P77" s="1"/>
      <c r="Q77" s="1"/>
      <c r="R77" s="1"/>
      <c r="S77" s="1"/>
      <c r="T77" s="1"/>
      <c r="U77" s="1"/>
      <c r="V77" s="1"/>
    </row>
    <row r="78" spans="1:22" s="6" customFormat="1" ht="18">
      <c r="A78" s="9" t="s">
        <v>64</v>
      </c>
      <c r="B78" s="10"/>
      <c r="C78" s="10"/>
      <c r="D78" s="10">
        <v>1278</v>
      </c>
      <c r="E78" s="10"/>
      <c r="F78" s="10"/>
      <c r="G78" s="10"/>
      <c r="H78" s="10"/>
      <c r="I78" s="10"/>
      <c r="J78" s="10"/>
      <c r="K78" s="10"/>
      <c r="L78" s="10"/>
      <c r="M78" s="10"/>
      <c r="N78" s="25">
        <f>SUM(B78:M78)</f>
        <v>1278</v>
      </c>
      <c r="O78" s="23"/>
      <c r="P78" s="1"/>
      <c r="Q78" s="1"/>
      <c r="R78" s="1"/>
      <c r="S78" s="1"/>
      <c r="T78" s="1"/>
      <c r="U78" s="1"/>
      <c r="V78" s="1"/>
    </row>
    <row r="79" spans="1:22" s="6" customFormat="1" ht="18">
      <c r="A79" s="9" t="s">
        <v>75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>
        <v>7148</v>
      </c>
      <c r="N79" s="25">
        <f t="shared" si="7"/>
        <v>7148</v>
      </c>
      <c r="O79" s="23"/>
      <c r="P79" s="1"/>
      <c r="Q79" s="1"/>
      <c r="R79" s="1"/>
      <c r="S79" s="1"/>
      <c r="T79" s="1"/>
      <c r="U79" s="1"/>
      <c r="V79" s="1"/>
    </row>
    <row r="80" spans="1:22" s="6" customFormat="1" ht="18">
      <c r="A80" s="9" t="s">
        <v>76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>
        <v>1509</v>
      </c>
      <c r="N80" s="25">
        <f t="shared" si="7"/>
        <v>1509</v>
      </c>
      <c r="O80" s="23"/>
      <c r="P80" s="1"/>
      <c r="Q80" s="1"/>
      <c r="R80" s="1"/>
      <c r="S80" s="1"/>
      <c r="T80" s="1"/>
      <c r="U80" s="1"/>
      <c r="V80" s="1"/>
    </row>
    <row r="81" spans="1:22" s="14" customFormat="1" ht="27.75" customHeight="1">
      <c r="A81" s="13" t="s">
        <v>87</v>
      </c>
      <c r="B81" s="12">
        <f aca="true" t="shared" si="10" ref="B81:N81">SUM(B82:B89)</f>
        <v>0</v>
      </c>
      <c r="C81" s="12">
        <f t="shared" si="10"/>
        <v>5217.1</v>
      </c>
      <c r="D81" s="12">
        <f t="shared" si="10"/>
        <v>23081.18</v>
      </c>
      <c r="E81" s="12">
        <f t="shared" si="10"/>
        <v>8322.18</v>
      </c>
      <c r="F81" s="12">
        <f t="shared" si="10"/>
        <v>5248.4</v>
      </c>
      <c r="G81" s="12">
        <f t="shared" si="10"/>
        <v>8721.48</v>
      </c>
      <c r="H81" s="12">
        <f t="shared" si="10"/>
        <v>14793.7</v>
      </c>
      <c r="I81" s="12">
        <f t="shared" si="10"/>
        <v>30711.18</v>
      </c>
      <c r="J81" s="12">
        <f t="shared" si="10"/>
        <v>23609.92</v>
      </c>
      <c r="K81" s="12">
        <f t="shared" si="10"/>
        <v>51449.06</v>
      </c>
      <c r="L81" s="12">
        <f t="shared" si="10"/>
        <v>16998.79</v>
      </c>
      <c r="M81" s="12">
        <f t="shared" si="10"/>
        <v>126279.70999999999</v>
      </c>
      <c r="N81" s="12">
        <f t="shared" si="10"/>
        <v>314432.7</v>
      </c>
      <c r="O81" s="23"/>
      <c r="P81" s="1"/>
      <c r="Q81" s="1"/>
      <c r="R81" s="1"/>
      <c r="S81" s="1"/>
      <c r="T81" s="1"/>
      <c r="U81" s="1"/>
      <c r="V81" s="1"/>
    </row>
    <row r="82" spans="1:22" ht="18">
      <c r="A82" s="9" t="s">
        <v>77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>
        <v>16800</v>
      </c>
      <c r="N82" s="25">
        <f t="shared" si="7"/>
        <v>16800</v>
      </c>
      <c r="O82" s="23"/>
      <c r="P82" s="1"/>
      <c r="Q82" s="1"/>
      <c r="R82" s="1"/>
      <c r="S82" s="1"/>
      <c r="T82" s="1"/>
      <c r="U82" s="1"/>
      <c r="V82" s="1"/>
    </row>
    <row r="83" spans="1:22" ht="18">
      <c r="A83" s="9" t="s">
        <v>37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>
        <v>13247</v>
      </c>
      <c r="N83" s="25">
        <f t="shared" si="7"/>
        <v>13247</v>
      </c>
      <c r="O83" s="23"/>
      <c r="P83" s="1"/>
      <c r="Q83" s="1"/>
      <c r="R83" s="1"/>
      <c r="S83" s="1"/>
      <c r="T83" s="1"/>
      <c r="U83" s="1"/>
      <c r="V83" s="1"/>
    </row>
    <row r="84" spans="1:22" ht="18">
      <c r="A84" s="9" t="s">
        <v>103</v>
      </c>
      <c r="B84" s="10"/>
      <c r="C84" s="10">
        <v>5217.1</v>
      </c>
      <c r="D84" s="10">
        <v>23081.18</v>
      </c>
      <c r="E84" s="10">
        <v>8322.18</v>
      </c>
      <c r="F84" s="10"/>
      <c r="G84" s="10">
        <v>1921.48</v>
      </c>
      <c r="H84" s="10">
        <v>14793.7</v>
      </c>
      <c r="I84" s="10">
        <v>20784.18</v>
      </c>
      <c r="J84" s="10">
        <v>23609.92</v>
      </c>
      <c r="K84" s="10">
        <v>51449.06</v>
      </c>
      <c r="L84" s="10">
        <v>16998.79</v>
      </c>
      <c r="M84" s="10">
        <v>50831.71</v>
      </c>
      <c r="N84" s="25">
        <f t="shared" si="7"/>
        <v>217009.3</v>
      </c>
      <c r="O84" s="23"/>
      <c r="P84" s="1"/>
      <c r="Q84" s="1"/>
      <c r="R84" s="1"/>
      <c r="S84" s="1"/>
      <c r="T84" s="1"/>
      <c r="U84" s="1"/>
      <c r="V84" s="1"/>
    </row>
    <row r="85" spans="1:22" ht="18">
      <c r="A85" s="9" t="s">
        <v>52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>
        <v>4776</v>
      </c>
      <c r="N85" s="25">
        <f t="shared" si="7"/>
        <v>4776</v>
      </c>
      <c r="O85" s="23"/>
      <c r="P85" s="1"/>
      <c r="Q85" s="1"/>
      <c r="R85" s="1"/>
      <c r="S85" s="1"/>
      <c r="T85" s="1"/>
      <c r="U85" s="1"/>
      <c r="V85" s="1"/>
    </row>
    <row r="86" spans="1:22" ht="18">
      <c r="A86" s="9" t="s">
        <v>49</v>
      </c>
      <c r="B86" s="10"/>
      <c r="C86" s="10"/>
      <c r="D86" s="10"/>
      <c r="E86" s="10"/>
      <c r="F86" s="10"/>
      <c r="G86" s="10"/>
      <c r="H86" s="10"/>
      <c r="I86" s="10">
        <v>9927</v>
      </c>
      <c r="J86" s="10"/>
      <c r="K86" s="10"/>
      <c r="L86" s="10"/>
      <c r="M86" s="10"/>
      <c r="N86" s="25">
        <f t="shared" si="7"/>
        <v>9927</v>
      </c>
      <c r="O86" s="23"/>
      <c r="P86" s="1"/>
      <c r="Q86" s="1"/>
      <c r="R86" s="1"/>
      <c r="S86" s="1"/>
      <c r="T86" s="1"/>
      <c r="U86" s="1"/>
      <c r="V86" s="1"/>
    </row>
    <row r="87" spans="1:22" ht="18">
      <c r="A87" s="9" t="s">
        <v>68</v>
      </c>
      <c r="B87" s="10"/>
      <c r="C87" s="10"/>
      <c r="D87" s="10"/>
      <c r="E87" s="10"/>
      <c r="F87" s="10"/>
      <c r="G87" s="10">
        <v>6800</v>
      </c>
      <c r="H87" s="10"/>
      <c r="I87" s="10"/>
      <c r="J87" s="10"/>
      <c r="K87" s="10"/>
      <c r="L87" s="10"/>
      <c r="M87" s="10">
        <v>1500</v>
      </c>
      <c r="N87" s="25">
        <f t="shared" si="7"/>
        <v>8300</v>
      </c>
      <c r="O87" s="23"/>
      <c r="P87" s="1"/>
      <c r="Q87" s="1"/>
      <c r="R87" s="1"/>
      <c r="S87" s="1"/>
      <c r="T87" s="1"/>
      <c r="U87" s="1"/>
      <c r="V87" s="1"/>
    </row>
    <row r="88" spans="1:22" ht="18">
      <c r="A88" s="9" t="s">
        <v>65</v>
      </c>
      <c r="B88" s="10"/>
      <c r="C88" s="10"/>
      <c r="D88" s="10"/>
      <c r="E88" s="10"/>
      <c r="F88" s="10">
        <v>5248.4</v>
      </c>
      <c r="G88" s="10"/>
      <c r="H88" s="10"/>
      <c r="I88" s="10"/>
      <c r="J88" s="10"/>
      <c r="K88" s="10"/>
      <c r="L88" s="10"/>
      <c r="M88" s="10">
        <v>20579</v>
      </c>
      <c r="N88" s="25">
        <f t="shared" si="7"/>
        <v>25827.4</v>
      </c>
      <c r="O88" s="23"/>
      <c r="P88" s="1"/>
      <c r="Q88" s="1"/>
      <c r="R88" s="1"/>
      <c r="S88" s="1"/>
      <c r="T88" s="1"/>
      <c r="U88" s="1"/>
      <c r="V88" s="1"/>
    </row>
    <row r="89" spans="1:22" ht="18">
      <c r="A89" s="9" t="s">
        <v>60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>
        <v>18546</v>
      </c>
      <c r="N89" s="25">
        <f t="shared" si="7"/>
        <v>18546</v>
      </c>
      <c r="O89" s="23"/>
      <c r="P89" s="1"/>
      <c r="Q89" s="1"/>
      <c r="R89" s="1"/>
      <c r="S89" s="1"/>
      <c r="T89" s="1"/>
      <c r="U89" s="1"/>
      <c r="V89" s="1"/>
    </row>
    <row r="90" spans="1:22" s="14" customFormat="1" ht="34.5" customHeight="1">
      <c r="A90" s="13" t="s">
        <v>0</v>
      </c>
      <c r="B90" s="12">
        <f>B4+B8+B9+B13+B18+B38+B70+B74+B81</f>
        <v>46425.12</v>
      </c>
      <c r="C90" s="12">
        <f aca="true" t="shared" si="11" ref="C90:N90">C4+C8+C9+C13+C18+C38+C70+C74+C81</f>
        <v>294889.51999999996</v>
      </c>
      <c r="D90" s="12">
        <f t="shared" si="11"/>
        <v>303943.66</v>
      </c>
      <c r="E90" s="12">
        <f t="shared" si="11"/>
        <v>266787.42</v>
      </c>
      <c r="F90" s="12">
        <f t="shared" si="11"/>
        <v>260124.81</v>
      </c>
      <c r="G90" s="12">
        <f t="shared" si="11"/>
        <v>250022.18000000005</v>
      </c>
      <c r="H90" s="12">
        <f t="shared" si="11"/>
        <v>271255.75</v>
      </c>
      <c r="I90" s="12">
        <f t="shared" si="11"/>
        <v>249204.05</v>
      </c>
      <c r="J90" s="12">
        <f t="shared" si="11"/>
        <v>234258.42000000004</v>
      </c>
      <c r="K90" s="12">
        <f t="shared" si="11"/>
        <v>261875.09</v>
      </c>
      <c r="L90" s="12">
        <f t="shared" si="11"/>
        <v>215280.10000000006</v>
      </c>
      <c r="M90" s="12">
        <f t="shared" si="11"/>
        <v>838833.8799999999</v>
      </c>
      <c r="N90" s="12">
        <f t="shared" si="11"/>
        <v>3492900.000000001</v>
      </c>
      <c r="O90" s="23"/>
      <c r="P90" s="1"/>
      <c r="Q90" s="1"/>
      <c r="R90" s="1"/>
      <c r="S90" s="1"/>
      <c r="T90" s="1"/>
      <c r="U90" s="1"/>
      <c r="V90" s="1"/>
    </row>
    <row r="93" spans="1:14" ht="42.75" customHeight="1">
      <c r="A93" s="30" t="s">
        <v>99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</row>
    <row r="94" spans="1:14" ht="34.5" customHeight="1">
      <c r="A94" s="31"/>
      <c r="B94" s="32"/>
      <c r="C94" s="18"/>
      <c r="D94" s="18"/>
      <c r="E94" s="24"/>
      <c r="F94" s="24" t="s">
        <v>19</v>
      </c>
      <c r="G94" s="24"/>
      <c r="H94" s="24"/>
      <c r="I94" s="18"/>
      <c r="J94" s="18"/>
      <c r="K94" s="18"/>
      <c r="L94" s="18"/>
      <c r="M94" s="18"/>
      <c r="N94" s="18"/>
    </row>
    <row r="95" spans="1:14" ht="38.25" customHeight="1">
      <c r="A95" s="8"/>
      <c r="B95" s="15" t="s">
        <v>21</v>
      </c>
      <c r="C95" s="15" t="s">
        <v>22</v>
      </c>
      <c r="D95" s="15" t="s">
        <v>23</v>
      </c>
      <c r="E95" s="15" t="s">
        <v>24</v>
      </c>
      <c r="F95" s="15" t="s">
        <v>25</v>
      </c>
      <c r="G95" s="15" t="s">
        <v>26</v>
      </c>
      <c r="H95" s="15" t="s">
        <v>28</v>
      </c>
      <c r="I95" s="15" t="s">
        <v>29</v>
      </c>
      <c r="J95" s="15" t="s">
        <v>30</v>
      </c>
      <c r="K95" s="15" t="s">
        <v>31</v>
      </c>
      <c r="L95" s="15" t="s">
        <v>32</v>
      </c>
      <c r="M95" s="15" t="s">
        <v>33</v>
      </c>
      <c r="N95" s="16" t="s">
        <v>16</v>
      </c>
    </row>
    <row r="96" spans="1:14" ht="27" customHeight="1">
      <c r="A96" s="11" t="s">
        <v>79</v>
      </c>
      <c r="B96" s="21">
        <f aca="true" t="shared" si="12" ref="B96:M96">B97+B98+B99+B100+B101</f>
        <v>29295.64</v>
      </c>
      <c r="C96" s="21">
        <f t="shared" si="12"/>
        <v>104036.32</v>
      </c>
      <c r="D96" s="21">
        <f t="shared" si="12"/>
        <v>92874.49</v>
      </c>
      <c r="E96" s="21">
        <f t="shared" si="12"/>
        <v>119163.76</v>
      </c>
      <c r="F96" s="21">
        <f t="shared" si="12"/>
        <v>97444.61</v>
      </c>
      <c r="G96" s="21">
        <f t="shared" si="12"/>
        <v>79195</v>
      </c>
      <c r="H96" s="21">
        <f t="shared" si="12"/>
        <v>154719.02</v>
      </c>
      <c r="I96" s="21">
        <f t="shared" si="12"/>
        <v>104315.27</v>
      </c>
      <c r="J96" s="21">
        <f t="shared" si="12"/>
        <v>44287.5</v>
      </c>
      <c r="K96" s="21">
        <f t="shared" si="12"/>
        <v>96197.03</v>
      </c>
      <c r="L96" s="21">
        <f t="shared" si="12"/>
        <v>91142.5</v>
      </c>
      <c r="M96" s="21">
        <f t="shared" si="12"/>
        <v>314176.58</v>
      </c>
      <c r="N96" s="17">
        <f aca="true" t="shared" si="13" ref="N96:N102">SUM(B96:M96)</f>
        <v>1326847.72</v>
      </c>
    </row>
    <row r="97" spans="1:14" ht="18">
      <c r="A97" s="9" t="s">
        <v>46</v>
      </c>
      <c r="B97" s="22">
        <v>29295.64</v>
      </c>
      <c r="C97" s="22">
        <v>91482.82</v>
      </c>
      <c r="D97" s="22">
        <v>68761.99</v>
      </c>
      <c r="E97" s="22">
        <v>100787.26</v>
      </c>
      <c r="F97" s="22">
        <v>93930.52</v>
      </c>
      <c r="G97" s="22">
        <v>73889.41</v>
      </c>
      <c r="H97" s="22">
        <v>138276.52</v>
      </c>
      <c r="I97" s="22">
        <v>82384.77</v>
      </c>
      <c r="J97" s="22">
        <v>35442.79</v>
      </c>
      <c r="K97" s="22">
        <v>77868.53</v>
      </c>
      <c r="L97" s="22">
        <v>66973.5</v>
      </c>
      <c r="M97" s="22">
        <v>118677.58</v>
      </c>
      <c r="N97" s="25">
        <f t="shared" si="13"/>
        <v>977771.3300000001</v>
      </c>
    </row>
    <row r="98" spans="1:14" ht="18">
      <c r="A98" s="9" t="s">
        <v>47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>
        <v>15000</v>
      </c>
      <c r="N98" s="25">
        <f t="shared" si="13"/>
        <v>15000</v>
      </c>
    </row>
    <row r="99" spans="1:14" ht="18">
      <c r="A99" s="9" t="s">
        <v>98</v>
      </c>
      <c r="B99" s="22"/>
      <c r="C99" s="22">
        <v>6442.5</v>
      </c>
      <c r="D99" s="22">
        <v>6442.5</v>
      </c>
      <c r="E99" s="22">
        <v>6442.5</v>
      </c>
      <c r="F99" s="22">
        <v>3514.09</v>
      </c>
      <c r="G99" s="22">
        <v>5305.59</v>
      </c>
      <c r="H99" s="22">
        <v>6442.5</v>
      </c>
      <c r="I99" s="22">
        <v>6442.5</v>
      </c>
      <c r="J99" s="22">
        <v>1840.71</v>
      </c>
      <c r="K99" s="22">
        <v>6442.5</v>
      </c>
      <c r="L99" s="22">
        <v>6636</v>
      </c>
      <c r="M99" s="22">
        <v>13272</v>
      </c>
      <c r="N99" s="25">
        <f t="shared" si="13"/>
        <v>69223.39</v>
      </c>
    </row>
    <row r="100" spans="1:14" ht="18">
      <c r="A100" s="9" t="s">
        <v>97</v>
      </c>
      <c r="B100" s="22"/>
      <c r="C100" s="22">
        <v>6111</v>
      </c>
      <c r="D100" s="22">
        <v>17670</v>
      </c>
      <c r="E100" s="22">
        <v>11934</v>
      </c>
      <c r="F100" s="22">
        <v>0</v>
      </c>
      <c r="G100" s="22">
        <v>0</v>
      </c>
      <c r="H100" s="22">
        <v>10000</v>
      </c>
      <c r="I100" s="22">
        <v>15488</v>
      </c>
      <c r="J100" s="22">
        <v>7004</v>
      </c>
      <c r="K100" s="22">
        <v>11886</v>
      </c>
      <c r="L100" s="22">
        <v>17533</v>
      </c>
      <c r="M100" s="22">
        <v>163227</v>
      </c>
      <c r="N100" s="25">
        <f t="shared" si="13"/>
        <v>260853</v>
      </c>
    </row>
    <row r="101" spans="1:14" ht="18">
      <c r="A101" s="9" t="s">
        <v>71</v>
      </c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>
        <v>4000</v>
      </c>
      <c r="N101" s="25">
        <f t="shared" si="13"/>
        <v>4000</v>
      </c>
    </row>
    <row r="102" spans="1:14" ht="27.75" customHeight="1">
      <c r="A102" s="11" t="s">
        <v>80</v>
      </c>
      <c r="B102" s="12">
        <v>0</v>
      </c>
      <c r="C102" s="12">
        <v>24888</v>
      </c>
      <c r="D102" s="12">
        <v>32351</v>
      </c>
      <c r="E102" s="12">
        <v>28776</v>
      </c>
      <c r="F102" s="12">
        <v>27478</v>
      </c>
      <c r="G102" s="12">
        <v>34758</v>
      </c>
      <c r="H102" s="12">
        <v>21423</v>
      </c>
      <c r="I102" s="12">
        <v>50763</v>
      </c>
      <c r="J102" s="12">
        <v>15940</v>
      </c>
      <c r="K102" s="12">
        <v>28762</v>
      </c>
      <c r="L102" s="12">
        <v>28145</v>
      </c>
      <c r="M102" s="12">
        <v>105468.28</v>
      </c>
      <c r="N102" s="17">
        <f t="shared" si="13"/>
        <v>398752.28</v>
      </c>
    </row>
    <row r="103" spans="1:14" ht="27.75" customHeight="1">
      <c r="A103" s="13" t="s">
        <v>83</v>
      </c>
      <c r="B103" s="12">
        <f aca="true" t="shared" si="14" ref="B103:M103">SUM(B104:B104)</f>
        <v>0</v>
      </c>
      <c r="C103" s="12">
        <f t="shared" si="14"/>
        <v>0</v>
      </c>
      <c r="D103" s="12">
        <f t="shared" si="14"/>
        <v>0</v>
      </c>
      <c r="E103" s="12">
        <f t="shared" si="14"/>
        <v>0</v>
      </c>
      <c r="F103" s="12">
        <f t="shared" si="14"/>
        <v>0</v>
      </c>
      <c r="G103" s="12">
        <f t="shared" si="14"/>
        <v>0</v>
      </c>
      <c r="H103" s="12">
        <f t="shared" si="14"/>
        <v>0</v>
      </c>
      <c r="I103" s="12">
        <f t="shared" si="14"/>
        <v>0</v>
      </c>
      <c r="J103" s="12">
        <f t="shared" si="14"/>
        <v>0</v>
      </c>
      <c r="K103" s="12">
        <f t="shared" si="14"/>
        <v>0</v>
      </c>
      <c r="L103" s="12">
        <f t="shared" si="14"/>
        <v>0</v>
      </c>
      <c r="M103" s="12">
        <f t="shared" si="14"/>
        <v>12000</v>
      </c>
      <c r="N103" s="17">
        <f aca="true" t="shared" si="15" ref="N103:N113">SUM(B103:M103)</f>
        <v>12000</v>
      </c>
    </row>
    <row r="104" spans="1:14" ht="18">
      <c r="A104" s="9" t="s">
        <v>50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>
        <v>12000</v>
      </c>
      <c r="N104" s="25">
        <f t="shared" si="15"/>
        <v>12000</v>
      </c>
    </row>
    <row r="105" spans="1:14" ht="27" customHeight="1">
      <c r="A105" s="13" t="s">
        <v>84</v>
      </c>
      <c r="B105" s="12">
        <f aca="true" t="shared" si="16" ref="B105:M105">SUM(B106:B106)</f>
        <v>0</v>
      </c>
      <c r="C105" s="12">
        <f t="shared" si="16"/>
        <v>0</v>
      </c>
      <c r="D105" s="12">
        <f t="shared" si="16"/>
        <v>0</v>
      </c>
      <c r="E105" s="12">
        <f t="shared" si="16"/>
        <v>0</v>
      </c>
      <c r="F105" s="12">
        <f t="shared" si="16"/>
        <v>0</v>
      </c>
      <c r="G105" s="12">
        <f t="shared" si="16"/>
        <v>0</v>
      </c>
      <c r="H105" s="12">
        <f t="shared" si="16"/>
        <v>0</v>
      </c>
      <c r="I105" s="12">
        <f t="shared" si="16"/>
        <v>5808</v>
      </c>
      <c r="J105" s="12">
        <f t="shared" si="16"/>
        <v>0</v>
      </c>
      <c r="K105" s="12">
        <f t="shared" si="16"/>
        <v>0</v>
      </c>
      <c r="L105" s="12">
        <f t="shared" si="16"/>
        <v>0</v>
      </c>
      <c r="M105" s="12">
        <f t="shared" si="16"/>
        <v>0</v>
      </c>
      <c r="N105" s="17">
        <f t="shared" si="15"/>
        <v>5808</v>
      </c>
    </row>
    <row r="106" spans="1:14" ht="18">
      <c r="A106" s="9" t="s">
        <v>96</v>
      </c>
      <c r="B106" s="10"/>
      <c r="C106" s="10"/>
      <c r="D106" s="10"/>
      <c r="E106" s="10"/>
      <c r="F106" s="10"/>
      <c r="G106" s="10"/>
      <c r="H106" s="10"/>
      <c r="I106" s="10">
        <v>5808</v>
      </c>
      <c r="J106" s="10"/>
      <c r="K106" s="10"/>
      <c r="L106" s="10"/>
      <c r="M106" s="10"/>
      <c r="N106" s="25">
        <f t="shared" si="15"/>
        <v>5808</v>
      </c>
    </row>
    <row r="107" spans="1:14" ht="27" customHeight="1">
      <c r="A107" s="11" t="s">
        <v>86</v>
      </c>
      <c r="B107" s="12">
        <f aca="true" t="shared" si="17" ref="B107:M107">SUM(B108:B112)</f>
        <v>0</v>
      </c>
      <c r="C107" s="12">
        <f t="shared" si="17"/>
        <v>0</v>
      </c>
      <c r="D107" s="12">
        <f t="shared" si="17"/>
        <v>0</v>
      </c>
      <c r="E107" s="12">
        <f t="shared" si="17"/>
        <v>0</v>
      </c>
      <c r="F107" s="12">
        <f t="shared" si="17"/>
        <v>0</v>
      </c>
      <c r="G107" s="12">
        <f t="shared" si="17"/>
        <v>0</v>
      </c>
      <c r="H107" s="12">
        <f t="shared" si="17"/>
        <v>0</v>
      </c>
      <c r="I107" s="12">
        <f t="shared" si="17"/>
        <v>0</v>
      </c>
      <c r="J107" s="12">
        <f t="shared" si="17"/>
        <v>0</v>
      </c>
      <c r="K107" s="12">
        <f t="shared" si="17"/>
        <v>0</v>
      </c>
      <c r="L107" s="12">
        <f t="shared" si="17"/>
        <v>0</v>
      </c>
      <c r="M107" s="12">
        <f t="shared" si="17"/>
        <v>136694</v>
      </c>
      <c r="N107" s="17">
        <f t="shared" si="15"/>
        <v>136694</v>
      </c>
    </row>
    <row r="108" spans="1:14" ht="18">
      <c r="A108" s="9" t="s">
        <v>95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>
        <v>34000</v>
      </c>
      <c r="N108" s="25">
        <f t="shared" si="15"/>
        <v>34000</v>
      </c>
    </row>
    <row r="109" spans="1:14" ht="18">
      <c r="A109" s="9" t="s">
        <v>94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>
        <v>17182</v>
      </c>
      <c r="N109" s="25">
        <f t="shared" si="15"/>
        <v>17182</v>
      </c>
    </row>
    <row r="110" spans="1:14" ht="18">
      <c r="A110" s="9" t="s">
        <v>93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>
        <v>38000</v>
      </c>
      <c r="N110" s="25">
        <f t="shared" si="15"/>
        <v>38000</v>
      </c>
    </row>
    <row r="111" spans="1:14" ht="18">
      <c r="A111" s="9" t="s">
        <v>92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>
        <v>25700</v>
      </c>
      <c r="N111" s="25">
        <f t="shared" si="15"/>
        <v>25700</v>
      </c>
    </row>
    <row r="112" spans="1:14" ht="18">
      <c r="A112" s="9" t="s">
        <v>91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>
        <v>21812</v>
      </c>
      <c r="N112" s="25">
        <f t="shared" si="15"/>
        <v>21812</v>
      </c>
    </row>
    <row r="113" spans="1:14" ht="27.75" customHeight="1">
      <c r="A113" s="13" t="s">
        <v>87</v>
      </c>
      <c r="B113" s="12">
        <f aca="true" t="shared" si="18" ref="B113:M113">SUM(B114:B116)</f>
        <v>0</v>
      </c>
      <c r="C113" s="12">
        <f t="shared" si="18"/>
        <v>0</v>
      </c>
      <c r="D113" s="12">
        <f t="shared" si="18"/>
        <v>0</v>
      </c>
      <c r="E113" s="12">
        <f t="shared" si="18"/>
        <v>0</v>
      </c>
      <c r="F113" s="27">
        <f t="shared" si="18"/>
        <v>0</v>
      </c>
      <c r="G113" s="12">
        <f t="shared" si="18"/>
        <v>0</v>
      </c>
      <c r="H113" s="12">
        <f t="shared" si="18"/>
        <v>0</v>
      </c>
      <c r="I113" s="12">
        <f t="shared" si="18"/>
        <v>0</v>
      </c>
      <c r="J113" s="12">
        <f t="shared" si="18"/>
        <v>0</v>
      </c>
      <c r="K113" s="12">
        <f t="shared" si="18"/>
        <v>9987</v>
      </c>
      <c r="L113" s="12">
        <f t="shared" si="18"/>
        <v>0</v>
      </c>
      <c r="M113" s="12">
        <f t="shared" si="18"/>
        <v>57711</v>
      </c>
      <c r="N113" s="17">
        <f t="shared" si="15"/>
        <v>67698</v>
      </c>
    </row>
    <row r="114" spans="1:14" ht="18">
      <c r="A114" s="9" t="s">
        <v>90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>
        <v>43658</v>
      </c>
      <c r="N114" s="25">
        <f>SUM(B114:M114)</f>
        <v>43658</v>
      </c>
    </row>
    <row r="115" spans="1:14" ht="18">
      <c r="A115" s="9" t="s">
        <v>89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>
        <v>9987</v>
      </c>
      <c r="L115" s="10"/>
      <c r="M115" s="10">
        <v>11653</v>
      </c>
      <c r="N115" s="25">
        <f>SUM(B115:M115)</f>
        <v>21640</v>
      </c>
    </row>
    <row r="116" spans="1:14" ht="18">
      <c r="A116" s="9" t="s">
        <v>88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>
        <v>2400</v>
      </c>
      <c r="N116" s="25">
        <f>SUM(B116:M116)</f>
        <v>2400</v>
      </c>
    </row>
    <row r="117" spans="1:14" ht="27.75" customHeight="1">
      <c r="A117" s="13" t="s">
        <v>0</v>
      </c>
      <c r="B117" s="12">
        <f>B96+B102+B103+B105+B107+B113</f>
        <v>29295.64</v>
      </c>
      <c r="C117" s="12">
        <f aca="true" t="shared" si="19" ref="C117:N117">C96+C102+C103+C105+C107+C113</f>
        <v>128924.32</v>
      </c>
      <c r="D117" s="12">
        <f t="shared" si="19"/>
        <v>125225.49</v>
      </c>
      <c r="E117" s="12">
        <f t="shared" si="19"/>
        <v>147939.76</v>
      </c>
      <c r="F117" s="12">
        <f t="shared" si="19"/>
        <v>124922.61</v>
      </c>
      <c r="G117" s="12">
        <f t="shared" si="19"/>
        <v>113953</v>
      </c>
      <c r="H117" s="12">
        <f t="shared" si="19"/>
        <v>176142.02</v>
      </c>
      <c r="I117" s="12">
        <f t="shared" si="19"/>
        <v>160886.27000000002</v>
      </c>
      <c r="J117" s="12">
        <f t="shared" si="19"/>
        <v>60227.5</v>
      </c>
      <c r="K117" s="12">
        <f t="shared" si="19"/>
        <v>134946.03</v>
      </c>
      <c r="L117" s="12">
        <f t="shared" si="19"/>
        <v>119287.5</v>
      </c>
      <c r="M117" s="12">
        <f t="shared" si="19"/>
        <v>626049.86</v>
      </c>
      <c r="N117" s="12">
        <f t="shared" si="19"/>
        <v>1947800</v>
      </c>
    </row>
    <row r="120" spans="1:14" ht="36" customHeight="1">
      <c r="A120" s="30" t="s">
        <v>100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</row>
    <row r="121" spans="1:14" ht="30" customHeight="1">
      <c r="A121" s="31"/>
      <c r="B121" s="32"/>
      <c r="C121" s="18"/>
      <c r="D121" s="18"/>
      <c r="E121" s="24"/>
      <c r="F121" s="24" t="s">
        <v>19</v>
      </c>
      <c r="G121" s="24"/>
      <c r="H121" s="24"/>
      <c r="I121" s="18"/>
      <c r="J121" s="18"/>
      <c r="K121" s="18"/>
      <c r="L121" s="18"/>
      <c r="M121" s="18"/>
      <c r="N121" s="18"/>
    </row>
    <row r="122" spans="1:14" ht="34.5" customHeight="1">
      <c r="A122" s="8"/>
      <c r="B122" s="15" t="s">
        <v>21</v>
      </c>
      <c r="C122" s="15" t="s">
        <v>22</v>
      </c>
      <c r="D122" s="15" t="s">
        <v>23</v>
      </c>
      <c r="E122" s="15" t="s">
        <v>24</v>
      </c>
      <c r="F122" s="15" t="s">
        <v>25</v>
      </c>
      <c r="G122" s="15" t="s">
        <v>26</v>
      </c>
      <c r="H122" s="15" t="s">
        <v>28</v>
      </c>
      <c r="I122" s="15" t="s">
        <v>29</v>
      </c>
      <c r="J122" s="15" t="s">
        <v>30</v>
      </c>
      <c r="K122" s="15" t="s">
        <v>31</v>
      </c>
      <c r="L122" s="15" t="s">
        <v>32</v>
      </c>
      <c r="M122" s="15" t="s">
        <v>33</v>
      </c>
      <c r="N122" s="16" t="s">
        <v>16</v>
      </c>
    </row>
    <row r="123" spans="1:14" ht="27.75" customHeight="1">
      <c r="A123" s="13" t="s">
        <v>84</v>
      </c>
      <c r="B123" s="12">
        <f>B124</f>
        <v>0</v>
      </c>
      <c r="C123" s="12">
        <f aca="true" t="shared" si="20" ref="C123:N123">C124</f>
        <v>0</v>
      </c>
      <c r="D123" s="12">
        <f t="shared" si="20"/>
        <v>0</v>
      </c>
      <c r="E123" s="12">
        <f t="shared" si="20"/>
        <v>0</v>
      </c>
      <c r="F123" s="12">
        <f t="shared" si="20"/>
        <v>0</v>
      </c>
      <c r="G123" s="12">
        <f t="shared" si="20"/>
        <v>0</v>
      </c>
      <c r="H123" s="12">
        <f t="shared" si="20"/>
        <v>0</v>
      </c>
      <c r="I123" s="12">
        <f t="shared" si="20"/>
        <v>0</v>
      </c>
      <c r="J123" s="12">
        <f t="shared" si="20"/>
        <v>0</v>
      </c>
      <c r="K123" s="12">
        <f t="shared" si="20"/>
        <v>70000</v>
      </c>
      <c r="L123" s="12">
        <f t="shared" si="20"/>
        <v>0</v>
      </c>
      <c r="M123" s="12">
        <f t="shared" si="20"/>
        <v>0</v>
      </c>
      <c r="N123" s="12">
        <f t="shared" si="20"/>
        <v>70000</v>
      </c>
    </row>
    <row r="124" spans="1:14" ht="36">
      <c r="A124" s="9" t="s">
        <v>101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>
        <v>70000</v>
      </c>
      <c r="L124" s="10"/>
      <c r="M124" s="10"/>
      <c r="N124" s="25">
        <f>SUM(B124:M124)</f>
        <v>70000</v>
      </c>
    </row>
    <row r="125" spans="1:14" ht="27" customHeight="1">
      <c r="A125" s="13" t="s">
        <v>0</v>
      </c>
      <c r="B125" s="12">
        <f>B123</f>
        <v>0</v>
      </c>
      <c r="C125" s="12">
        <f aca="true" t="shared" si="21" ref="C125:N125">C123</f>
        <v>0</v>
      </c>
      <c r="D125" s="12">
        <f t="shared" si="21"/>
        <v>0</v>
      </c>
      <c r="E125" s="12">
        <f t="shared" si="21"/>
        <v>0</v>
      </c>
      <c r="F125" s="12">
        <f t="shared" si="21"/>
        <v>0</v>
      </c>
      <c r="G125" s="12">
        <f t="shared" si="21"/>
        <v>0</v>
      </c>
      <c r="H125" s="12">
        <f t="shared" si="21"/>
        <v>0</v>
      </c>
      <c r="I125" s="12">
        <f t="shared" si="21"/>
        <v>0</v>
      </c>
      <c r="J125" s="12">
        <f t="shared" si="21"/>
        <v>0</v>
      </c>
      <c r="K125" s="12">
        <f t="shared" si="21"/>
        <v>70000</v>
      </c>
      <c r="L125" s="12">
        <f t="shared" si="21"/>
        <v>0</v>
      </c>
      <c r="M125" s="12">
        <f t="shared" si="21"/>
        <v>0</v>
      </c>
      <c r="N125" s="12">
        <f t="shared" si="21"/>
        <v>70000</v>
      </c>
    </row>
    <row r="128" spans="1:14" ht="33" customHeight="1">
      <c r="A128" s="30" t="s">
        <v>102</v>
      </c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</row>
    <row r="129" spans="1:14" ht="27.75" customHeight="1">
      <c r="A129" s="31"/>
      <c r="B129" s="32"/>
      <c r="C129" s="18"/>
      <c r="D129" s="18"/>
      <c r="E129" s="24"/>
      <c r="F129" s="24" t="s">
        <v>19</v>
      </c>
      <c r="G129" s="24"/>
      <c r="H129" s="24"/>
      <c r="I129" s="18"/>
      <c r="J129" s="18"/>
      <c r="K129" s="18"/>
      <c r="L129" s="18"/>
      <c r="M129" s="18"/>
      <c r="N129" s="18"/>
    </row>
    <row r="130" spans="1:14" ht="33" customHeight="1">
      <c r="A130" s="8"/>
      <c r="B130" s="15" t="s">
        <v>21</v>
      </c>
      <c r="C130" s="15" t="s">
        <v>22</v>
      </c>
      <c r="D130" s="15" t="s">
        <v>23</v>
      </c>
      <c r="E130" s="15" t="s">
        <v>24</v>
      </c>
      <c r="F130" s="15" t="s">
        <v>25</v>
      </c>
      <c r="G130" s="15" t="s">
        <v>26</v>
      </c>
      <c r="H130" s="15" t="s">
        <v>28</v>
      </c>
      <c r="I130" s="15" t="s">
        <v>29</v>
      </c>
      <c r="J130" s="15" t="s">
        <v>30</v>
      </c>
      <c r="K130" s="15" t="s">
        <v>31</v>
      </c>
      <c r="L130" s="15" t="s">
        <v>32</v>
      </c>
      <c r="M130" s="15" t="s">
        <v>33</v>
      </c>
      <c r="N130" s="16" t="s">
        <v>16</v>
      </c>
    </row>
    <row r="131" spans="1:14" ht="27.75" customHeight="1">
      <c r="A131" s="13" t="s">
        <v>87</v>
      </c>
      <c r="B131" s="12">
        <f aca="true" t="shared" si="22" ref="B131:N131">B132</f>
        <v>0</v>
      </c>
      <c r="C131" s="12">
        <f t="shared" si="22"/>
        <v>5124.9</v>
      </c>
      <c r="D131" s="12">
        <f t="shared" si="22"/>
        <v>5591.28</v>
      </c>
      <c r="E131" s="12">
        <f t="shared" si="22"/>
        <v>-3708.7</v>
      </c>
      <c r="F131" s="12">
        <f t="shared" si="22"/>
        <v>-4415.48</v>
      </c>
      <c r="G131" s="12">
        <f t="shared" si="22"/>
        <v>7198</v>
      </c>
      <c r="H131" s="12">
        <f t="shared" si="22"/>
        <v>8858</v>
      </c>
      <c r="I131" s="12">
        <f t="shared" si="22"/>
        <v>8206.36</v>
      </c>
      <c r="J131" s="12">
        <f t="shared" si="22"/>
        <v>9981.3</v>
      </c>
      <c r="K131" s="12">
        <f t="shared" si="22"/>
        <v>10695.81</v>
      </c>
      <c r="L131" s="12">
        <f t="shared" si="22"/>
        <v>7353.53</v>
      </c>
      <c r="M131" s="12">
        <f t="shared" si="22"/>
        <v>47239.65</v>
      </c>
      <c r="N131" s="12">
        <f t="shared" si="22"/>
        <v>102124.65</v>
      </c>
    </row>
    <row r="132" spans="1:14" ht="18">
      <c r="A132" s="9" t="s">
        <v>103</v>
      </c>
      <c r="B132" s="10"/>
      <c r="C132" s="10">
        <v>5124.9</v>
      </c>
      <c r="D132" s="10">
        <v>5591.28</v>
      </c>
      <c r="E132" s="10">
        <v>-3708.7</v>
      </c>
      <c r="F132" s="10">
        <v>-4415.48</v>
      </c>
      <c r="G132" s="10">
        <v>7198</v>
      </c>
      <c r="H132" s="10">
        <v>8858</v>
      </c>
      <c r="I132" s="10">
        <v>8206.36</v>
      </c>
      <c r="J132" s="10">
        <v>9981.3</v>
      </c>
      <c r="K132" s="10">
        <v>10695.81</v>
      </c>
      <c r="L132" s="10">
        <v>7353.53</v>
      </c>
      <c r="M132" s="10">
        <v>47239.65</v>
      </c>
      <c r="N132" s="25">
        <f>SUM(B132:M132)</f>
        <v>102124.65</v>
      </c>
    </row>
    <row r="133" spans="1:14" ht="27.75" customHeight="1">
      <c r="A133" s="13" t="s">
        <v>0</v>
      </c>
      <c r="B133" s="12">
        <f>B131</f>
        <v>0</v>
      </c>
      <c r="C133" s="12">
        <f aca="true" t="shared" si="23" ref="C133:N133">C131</f>
        <v>5124.9</v>
      </c>
      <c r="D133" s="12">
        <f t="shared" si="23"/>
        <v>5591.28</v>
      </c>
      <c r="E133" s="12">
        <f t="shared" si="23"/>
        <v>-3708.7</v>
      </c>
      <c r="F133" s="12">
        <f t="shared" si="23"/>
        <v>-4415.48</v>
      </c>
      <c r="G133" s="12">
        <f t="shared" si="23"/>
        <v>7198</v>
      </c>
      <c r="H133" s="12">
        <f t="shared" si="23"/>
        <v>8858</v>
      </c>
      <c r="I133" s="12">
        <f t="shared" si="23"/>
        <v>8206.36</v>
      </c>
      <c r="J133" s="12">
        <f t="shared" si="23"/>
        <v>9981.3</v>
      </c>
      <c r="K133" s="12">
        <f t="shared" si="23"/>
        <v>10695.81</v>
      </c>
      <c r="L133" s="12">
        <f t="shared" si="23"/>
        <v>7353.53</v>
      </c>
      <c r="M133" s="12">
        <f t="shared" si="23"/>
        <v>47239.65</v>
      </c>
      <c r="N133" s="12">
        <f t="shared" si="23"/>
        <v>102124.65</v>
      </c>
    </row>
    <row r="136" spans="1:14" ht="36" customHeight="1">
      <c r="A136" s="30" t="s">
        <v>104</v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</row>
    <row r="137" spans="1:14" ht="30.75" customHeight="1">
      <c r="A137" s="31"/>
      <c r="B137" s="32"/>
      <c r="C137" s="18"/>
      <c r="D137" s="18"/>
      <c r="E137" s="24"/>
      <c r="F137" s="24" t="s">
        <v>19</v>
      </c>
      <c r="G137" s="24"/>
      <c r="H137" s="24"/>
      <c r="I137" s="18"/>
      <c r="J137" s="18"/>
      <c r="K137" s="18"/>
      <c r="L137" s="18"/>
      <c r="M137" s="18"/>
      <c r="N137" s="18"/>
    </row>
    <row r="138" spans="1:14" ht="27.75" customHeight="1">
      <c r="A138" s="8"/>
      <c r="B138" s="15" t="s">
        <v>21</v>
      </c>
      <c r="C138" s="15" t="s">
        <v>22</v>
      </c>
      <c r="D138" s="15" t="s">
        <v>23</v>
      </c>
      <c r="E138" s="15" t="s">
        <v>24</v>
      </c>
      <c r="F138" s="15" t="s">
        <v>25</v>
      </c>
      <c r="G138" s="15" t="s">
        <v>26</v>
      </c>
      <c r="H138" s="15" t="s">
        <v>28</v>
      </c>
      <c r="I138" s="15" t="s">
        <v>29</v>
      </c>
      <c r="J138" s="15" t="s">
        <v>30</v>
      </c>
      <c r="K138" s="15" t="s">
        <v>31</v>
      </c>
      <c r="L138" s="15" t="s">
        <v>32</v>
      </c>
      <c r="M138" s="15" t="s">
        <v>33</v>
      </c>
      <c r="N138" s="16" t="s">
        <v>16</v>
      </c>
    </row>
    <row r="139" spans="1:14" ht="27.75" customHeight="1">
      <c r="A139" s="13" t="s">
        <v>85</v>
      </c>
      <c r="B139" s="12">
        <f aca="true" t="shared" si="24" ref="B139:M139">SUM(B140:B140)</f>
        <v>0</v>
      </c>
      <c r="C139" s="12">
        <f t="shared" si="24"/>
        <v>0</v>
      </c>
      <c r="D139" s="12">
        <f t="shared" si="24"/>
        <v>0</v>
      </c>
      <c r="E139" s="12">
        <f t="shared" si="24"/>
        <v>0</v>
      </c>
      <c r="F139" s="12">
        <f t="shared" si="24"/>
        <v>0</v>
      </c>
      <c r="G139" s="12">
        <f t="shared" si="24"/>
        <v>0</v>
      </c>
      <c r="H139" s="12">
        <f t="shared" si="24"/>
        <v>0</v>
      </c>
      <c r="I139" s="12">
        <f t="shared" si="24"/>
        <v>0</v>
      </c>
      <c r="J139" s="12">
        <f t="shared" si="24"/>
        <v>0</v>
      </c>
      <c r="K139" s="12">
        <f t="shared" si="24"/>
        <v>0</v>
      </c>
      <c r="L139" s="12">
        <f t="shared" si="24"/>
        <v>25.22</v>
      </c>
      <c r="M139" s="12">
        <f t="shared" si="24"/>
        <v>0</v>
      </c>
      <c r="N139" s="17">
        <f aca="true" t="shared" si="25" ref="N139:N144">SUM(B139:M139)</f>
        <v>25.22</v>
      </c>
    </row>
    <row r="140" spans="1:14" ht="18">
      <c r="A140" s="9" t="s">
        <v>105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>
        <v>25.22</v>
      </c>
      <c r="M140" s="10"/>
      <c r="N140" s="25">
        <f t="shared" si="25"/>
        <v>25.22</v>
      </c>
    </row>
    <row r="141" spans="1:14" ht="27.75" customHeight="1">
      <c r="A141" s="13" t="s">
        <v>87</v>
      </c>
      <c r="B141" s="12">
        <f aca="true" t="shared" si="26" ref="B141:M141">SUM(B142:B144)</f>
        <v>0</v>
      </c>
      <c r="C141" s="12">
        <f t="shared" si="26"/>
        <v>0</v>
      </c>
      <c r="D141" s="12">
        <f t="shared" si="26"/>
        <v>1150</v>
      </c>
      <c r="E141" s="12">
        <f t="shared" si="26"/>
        <v>0</v>
      </c>
      <c r="F141" s="12">
        <f t="shared" si="26"/>
        <v>0</v>
      </c>
      <c r="G141" s="12">
        <f t="shared" si="26"/>
        <v>0</v>
      </c>
      <c r="H141" s="12">
        <f t="shared" si="26"/>
        <v>0</v>
      </c>
      <c r="I141" s="12">
        <f t="shared" si="26"/>
        <v>0</v>
      </c>
      <c r="J141" s="12">
        <f t="shared" si="26"/>
        <v>0</v>
      </c>
      <c r="K141" s="12">
        <f t="shared" si="26"/>
        <v>0</v>
      </c>
      <c r="L141" s="12">
        <f t="shared" si="26"/>
        <v>0</v>
      </c>
      <c r="M141" s="12">
        <f t="shared" si="26"/>
        <v>6100.05</v>
      </c>
      <c r="N141" s="17">
        <f t="shared" si="25"/>
        <v>7250.05</v>
      </c>
    </row>
    <row r="142" spans="1:14" ht="18">
      <c r="A142" s="9" t="s">
        <v>103</v>
      </c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>
        <v>0.05</v>
      </c>
      <c r="N142" s="25">
        <f t="shared" si="25"/>
        <v>0.05</v>
      </c>
    </row>
    <row r="143" spans="1:14" ht="18">
      <c r="A143" s="9" t="s">
        <v>106</v>
      </c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>
        <v>6100</v>
      </c>
      <c r="N143" s="25">
        <f t="shared" si="25"/>
        <v>6100</v>
      </c>
    </row>
    <row r="144" spans="1:14" ht="18">
      <c r="A144" s="9" t="s">
        <v>107</v>
      </c>
      <c r="B144" s="10"/>
      <c r="C144" s="10"/>
      <c r="D144" s="10">
        <v>1150</v>
      </c>
      <c r="E144" s="10"/>
      <c r="F144" s="10"/>
      <c r="G144" s="10"/>
      <c r="H144" s="10"/>
      <c r="I144" s="10"/>
      <c r="J144" s="10"/>
      <c r="K144" s="10"/>
      <c r="L144" s="10"/>
      <c r="M144" s="10"/>
      <c r="N144" s="25">
        <f t="shared" si="25"/>
        <v>1150</v>
      </c>
    </row>
    <row r="145" spans="1:14" ht="27.75" customHeight="1">
      <c r="A145" s="13" t="s">
        <v>0</v>
      </c>
      <c r="B145" s="12">
        <f>B139+B141</f>
        <v>0</v>
      </c>
      <c r="C145" s="12">
        <f aca="true" t="shared" si="27" ref="C145:N145">C139+C141</f>
        <v>0</v>
      </c>
      <c r="D145" s="12">
        <f t="shared" si="27"/>
        <v>1150</v>
      </c>
      <c r="E145" s="12">
        <f t="shared" si="27"/>
        <v>0</v>
      </c>
      <c r="F145" s="12">
        <f t="shared" si="27"/>
        <v>0</v>
      </c>
      <c r="G145" s="12">
        <f t="shared" si="27"/>
        <v>0</v>
      </c>
      <c r="H145" s="12">
        <f t="shared" si="27"/>
        <v>0</v>
      </c>
      <c r="I145" s="12">
        <f t="shared" si="27"/>
        <v>0</v>
      </c>
      <c r="J145" s="12">
        <f t="shared" si="27"/>
        <v>0</v>
      </c>
      <c r="K145" s="12">
        <f t="shared" si="27"/>
        <v>0</v>
      </c>
      <c r="L145" s="12">
        <f t="shared" si="27"/>
        <v>25.22</v>
      </c>
      <c r="M145" s="12">
        <f t="shared" si="27"/>
        <v>6100.05</v>
      </c>
      <c r="N145" s="12">
        <f t="shared" si="27"/>
        <v>7275.27</v>
      </c>
    </row>
    <row r="150" spans="1:14" ht="28.5" customHeight="1">
      <c r="A150" s="28" t="s">
        <v>111</v>
      </c>
      <c r="B150" s="29" t="s">
        <v>108</v>
      </c>
      <c r="N150" s="33">
        <f>N90+N117+N125+N133+N145</f>
        <v>5620099.920000001</v>
      </c>
    </row>
    <row r="151" spans="1:2" ht="20.25">
      <c r="A151" s="28"/>
      <c r="B151" s="29"/>
    </row>
    <row r="152" spans="1:2" ht="24" customHeight="1">
      <c r="A152" s="28" t="s">
        <v>109</v>
      </c>
      <c r="B152" s="29" t="s">
        <v>110</v>
      </c>
    </row>
  </sheetData>
  <sheetProtection/>
  <mergeCells count="10">
    <mergeCell ref="A136:N136"/>
    <mergeCell ref="A137:B137"/>
    <mergeCell ref="A2:B2"/>
    <mergeCell ref="A1:N1"/>
    <mergeCell ref="A94:B94"/>
    <mergeCell ref="A93:N93"/>
    <mergeCell ref="A120:N120"/>
    <mergeCell ref="A121:B121"/>
    <mergeCell ref="A128:N128"/>
    <mergeCell ref="A129:B129"/>
  </mergeCells>
  <printOptions/>
  <pageMargins left="0.31496062992125984" right="0" top="0.57" bottom="0.11811023622047245" header="0.59" footer="0.11811023622047245"/>
  <pageSetup horizontalDpi="600" verticalDpi="600" orientation="landscape" paperSize="9" scale="40" r:id="rId1"/>
  <rowBreaks count="2" manualBreakCount="2">
    <brk id="73" max="255" man="1"/>
    <brk id="12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ира</cp:lastModifiedBy>
  <cp:lastPrinted>2021-02-08T06:02:03Z</cp:lastPrinted>
  <dcterms:created xsi:type="dcterms:W3CDTF">1996-10-08T23:32:33Z</dcterms:created>
  <dcterms:modified xsi:type="dcterms:W3CDTF">2021-02-08T06:05:17Z</dcterms:modified>
  <cp:category/>
  <cp:version/>
  <cp:contentType/>
  <cp:contentStatus/>
</cp:coreProperties>
</file>