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" sheetId="1" r:id="rId1"/>
    <sheet name="Лист1" sheetId="2" r:id="rId2"/>
  </sheets>
  <definedNames>
    <definedName name="_xlnm.Print_Area" localSheetId="0">'расходы'!$A$1:$N$146</definedName>
  </definedNames>
  <calcPr fullCalcOnLoad="1"/>
</workbook>
</file>

<file path=xl/sharedStrings.xml><?xml version="1.0" encoding="utf-8"?>
<sst xmlns="http://schemas.openxmlformats.org/spreadsheetml/2006/main" count="171" uniqueCount="104">
  <si>
    <t>225 в.т.ч.</t>
  </si>
  <si>
    <t>226 в т.ч.</t>
  </si>
  <si>
    <t>340 в т.ч.</t>
  </si>
  <si>
    <t>ВСЕГО</t>
  </si>
  <si>
    <t xml:space="preserve">310 в т.ч. 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</si>
  <si>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</si>
  <si>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</si>
  <si>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</si>
  <si>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</si>
  <si>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</si>
  <si>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</si>
  <si>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ПТО газ.оборудования</t>
  </si>
  <si>
    <t>медосмотр сотрудников</t>
  </si>
  <si>
    <t>подписка</t>
  </si>
  <si>
    <t>изготовл.псд</t>
  </si>
  <si>
    <t>наценка на продукты питания</t>
  </si>
  <si>
    <t>290 в.т.ч.</t>
  </si>
  <si>
    <t>земельный налог</t>
  </si>
  <si>
    <t>питание ДОУ</t>
  </si>
  <si>
    <t>установка и монтаж АПС</t>
  </si>
  <si>
    <t>участие в конкурсах</t>
  </si>
  <si>
    <t>установка элсчетчика</t>
  </si>
  <si>
    <t>тех.инвентаризация</t>
  </si>
  <si>
    <t>сетр.ключей подписей</t>
  </si>
  <si>
    <t>изготов.планов эвакуации</t>
  </si>
  <si>
    <t>211 в т.ч.</t>
  </si>
  <si>
    <t>итого</t>
  </si>
  <si>
    <t>КАССА</t>
  </si>
  <si>
    <t>приобретение прграммы по заполнению аттестатов</t>
  </si>
  <si>
    <t>МБДОУ  детский  сад  "Теремок"</t>
  </si>
  <si>
    <t>тепловая энергия</t>
  </si>
  <si>
    <t>И.П.Иващенко</t>
  </si>
  <si>
    <t>Л.Н.Череватенко</t>
  </si>
  <si>
    <t>январь</t>
  </si>
  <si>
    <t>февраль</t>
  </si>
  <si>
    <t>март</t>
  </si>
  <si>
    <t>апрель</t>
  </si>
  <si>
    <t>май</t>
  </si>
  <si>
    <t>июнь</t>
  </si>
  <si>
    <t>налог на имущество</t>
  </si>
  <si>
    <t>июль</t>
  </si>
  <si>
    <t>август</t>
  </si>
  <si>
    <t>сентябрь</t>
  </si>
  <si>
    <t>октябрь</t>
  </si>
  <si>
    <t>ноябрь</t>
  </si>
  <si>
    <t>декабрь</t>
  </si>
  <si>
    <t>поверка средств защиты электрика</t>
  </si>
  <si>
    <t>обучение тепловика</t>
  </si>
  <si>
    <t>гидрав испытания системы отопления</t>
  </si>
  <si>
    <t>Главный бухгалтер  ________________</t>
  </si>
  <si>
    <t>пожарный минимум</t>
  </si>
  <si>
    <t xml:space="preserve">тех.обсл. ПС </t>
  </si>
  <si>
    <t>канцелярские товары, бумага</t>
  </si>
  <si>
    <t>обработка от клещей</t>
  </si>
  <si>
    <t>испытание огнезащ обработки</t>
  </si>
  <si>
    <t>охранные услуги</t>
  </si>
  <si>
    <t>услуги связи</t>
  </si>
  <si>
    <t>интернет</t>
  </si>
  <si>
    <t>пени</t>
  </si>
  <si>
    <t>обучение электрика</t>
  </si>
  <si>
    <t>антивирусник</t>
  </si>
  <si>
    <t>борьба с летней мухой</t>
  </si>
  <si>
    <t>профиспытание электрооборудования</t>
  </si>
  <si>
    <t>строительные материалы</t>
  </si>
  <si>
    <t>заправка картриджей</t>
  </si>
  <si>
    <t>изготовление ЭЦП Контур</t>
  </si>
  <si>
    <t>дезсредство</t>
  </si>
  <si>
    <t>электротовары (лампы, кабель)</t>
  </si>
  <si>
    <t>моющие средства и хоз товары</t>
  </si>
  <si>
    <t xml:space="preserve">игрушки (семейная группа) </t>
  </si>
  <si>
    <t>тех обсл системы видеонаблюдения</t>
  </si>
  <si>
    <t>обучение по закупкам</t>
  </si>
  <si>
    <t>обучение по первой помощи</t>
  </si>
  <si>
    <t>баннер "Итоги года"</t>
  </si>
  <si>
    <t>обслуживание сайта</t>
  </si>
  <si>
    <t>карты памяти USB</t>
  </si>
  <si>
    <t>Информация о расходовании средств местного бюджета на  01  января  2018 года</t>
  </si>
  <si>
    <t>камерная дезинфекция</t>
  </si>
  <si>
    <t>присоединение  к электрическим сетям</t>
  </si>
  <si>
    <t>прграмма 1С</t>
  </si>
  <si>
    <t>ИТС прграммы 1С</t>
  </si>
  <si>
    <t>прграмма Парус</t>
  </si>
  <si>
    <t>прграмма Контур</t>
  </si>
  <si>
    <t>ИТС прграммы Парус</t>
  </si>
  <si>
    <t>центрифуга</t>
  </si>
  <si>
    <t>ткань портьерная</t>
  </si>
  <si>
    <t>Информация о расходовании средств субвенции на 01 января 2018 года</t>
  </si>
  <si>
    <t>226 в.т.ч.</t>
  </si>
  <si>
    <t>программа "Парус"</t>
  </si>
  <si>
    <t>мед. осмотр пед. работников</t>
  </si>
  <si>
    <t xml:space="preserve">игрушки </t>
  </si>
  <si>
    <t>канц. товары</t>
  </si>
  <si>
    <t>оплата труда</t>
  </si>
  <si>
    <r>
      <t xml:space="preserve">213                </t>
    </r>
    <r>
      <rPr>
        <sz val="14"/>
        <rFont val="Arial"/>
        <family val="2"/>
      </rPr>
      <t>начисления на оплату труда</t>
    </r>
  </si>
  <si>
    <t>начисления на оплату труда</t>
  </si>
  <si>
    <t>Информация о расходовании средств от аренды помещений на 01 января 2018 года</t>
  </si>
  <si>
    <t>бумага</t>
  </si>
  <si>
    <t>продукты питания</t>
  </si>
  <si>
    <t>Информация о расходовании средств родительской платы на 01 января 2018 года</t>
  </si>
  <si>
    <t>Информация о расходовании целевых средств местного бюджета на 01 января 2018 года</t>
  </si>
  <si>
    <t>310 в т.ч.</t>
  </si>
  <si>
    <t>бензогенератор</t>
  </si>
  <si>
    <t>ВСЕГО:</t>
  </si>
  <si>
    <t>Заведующий             ________________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</si>
</sst>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0_р_.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165" fontId="5" fillId="0" borderId="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wrapText="1"/>
    </xf>
    <xf numFmtId="165" fontId="5" fillId="0" borderId="11" xfId="0" applyNumberFormat="1" applyFont="1" applyFill="1" applyBorder="1" applyAlignment="1">
      <alignment horizontal="right" wrapText="1"/>
    </xf>
    <xf numFmtId="166" fontId="5" fillId="0" borderId="11" xfId="0" applyNumberFormat="1" applyFont="1" applyFill="1" applyBorder="1" applyAlignment="1">
      <alignment/>
    </xf>
    <xf numFmtId="165" fontId="4" fillId="4" borderId="11" xfId="0" applyNumberFormat="1" applyFont="1" applyFill="1" applyBorder="1" applyAlignment="1">
      <alignment horizontal="left" wrapText="1"/>
    </xf>
    <xf numFmtId="166" fontId="4" fillId="4" borderId="11" xfId="0" applyNumberFormat="1" applyFont="1" applyFill="1" applyBorder="1" applyAlignment="1">
      <alignment/>
    </xf>
    <xf numFmtId="165" fontId="4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6" fontId="4" fillId="4" borderId="11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166" fontId="4" fillId="4" borderId="11" xfId="0" applyNumberFormat="1" applyFont="1" applyFill="1" applyBorder="1" applyAlignment="1">
      <alignment horizontal="right" wrapText="1"/>
    </xf>
    <xf numFmtId="166" fontId="4" fillId="4" borderId="11" xfId="0" applyNumberFormat="1" applyFont="1" applyFill="1" applyBorder="1" applyAlignment="1">
      <alignment horizontal="right"/>
    </xf>
    <xf numFmtId="166" fontId="5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wrapText="1"/>
    </xf>
    <xf numFmtId="165" fontId="24" fillId="0" borderId="0" xfId="0" applyNumberFormat="1" applyFont="1" applyFill="1" applyBorder="1" applyAlignment="1">
      <alignment wrapText="1"/>
    </xf>
    <xf numFmtId="164" fontId="24" fillId="0" borderId="0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 horizontal="right" wrapText="1"/>
    </xf>
    <xf numFmtId="2" fontId="4" fillId="4" borderId="11" xfId="0" applyNumberFormat="1" applyFont="1" applyFill="1" applyBorder="1" applyAlignment="1">
      <alignment/>
    </xf>
    <xf numFmtId="164" fontId="4" fillId="22" borderId="11" xfId="0" applyNumberFormat="1" applyFont="1" applyFill="1" applyBorder="1" applyAlignment="1">
      <alignment/>
    </xf>
    <xf numFmtId="164" fontId="4" fillId="22" borderId="11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5"/>
  <sheetViews>
    <sheetView tabSelected="1" view="pageBreakPreview" zoomScale="55" zoomScaleNormal="50" zoomScaleSheetLayoutView="55" zoomScalePageLayoutView="0" workbookViewId="0" topLeftCell="A1">
      <selection activeCell="A146" sqref="A146"/>
    </sheetView>
  </sheetViews>
  <sheetFormatPr defaultColWidth="9.140625" defaultRowHeight="12.75"/>
  <cols>
    <col min="1" max="1" width="59.8515625" style="7" customWidth="1"/>
    <col min="2" max="2" width="23.421875" style="3" customWidth="1"/>
    <col min="3" max="3" width="23.7109375" style="3" customWidth="1"/>
    <col min="4" max="13" width="23.140625" style="3" customWidth="1"/>
    <col min="14" max="14" width="21.00390625" style="3" customWidth="1"/>
    <col min="15" max="16384" width="9.140625" style="2" customWidth="1"/>
  </cols>
  <sheetData>
    <row r="1" spans="1:14" ht="62.25" customHeight="1">
      <c r="A1" s="31" t="s">
        <v>76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1.5" customHeight="1">
      <c r="A2" s="32"/>
      <c r="B2" s="33"/>
      <c r="C2" s="18"/>
      <c r="D2" s="18"/>
      <c r="E2" s="18"/>
      <c r="F2" s="23"/>
      <c r="G2" s="23" t="s">
        <v>29</v>
      </c>
      <c r="H2" s="23"/>
      <c r="I2" s="18"/>
      <c r="J2" s="18"/>
      <c r="K2" s="18"/>
      <c r="L2" s="18"/>
      <c r="M2" s="18"/>
      <c r="N2" s="18"/>
    </row>
    <row r="3" spans="1:22" s="4" customFormat="1" ht="20.25" customHeight="1">
      <c r="A3" s="8"/>
      <c r="B3" s="15" t="s">
        <v>33</v>
      </c>
      <c r="C3" s="15" t="s">
        <v>34</v>
      </c>
      <c r="D3" s="15" t="s">
        <v>35</v>
      </c>
      <c r="E3" s="15" t="s">
        <v>36</v>
      </c>
      <c r="F3" s="15" t="s">
        <v>37</v>
      </c>
      <c r="G3" s="15" t="s">
        <v>38</v>
      </c>
      <c r="H3" s="15" t="s">
        <v>40</v>
      </c>
      <c r="I3" s="15" t="s">
        <v>41</v>
      </c>
      <c r="J3" s="15" t="s">
        <v>42</v>
      </c>
      <c r="K3" s="15" t="s">
        <v>43</v>
      </c>
      <c r="L3" s="15" t="s">
        <v>44</v>
      </c>
      <c r="M3" s="15" t="s">
        <v>45</v>
      </c>
      <c r="N3" s="16" t="s">
        <v>26</v>
      </c>
      <c r="O3" s="5"/>
      <c r="P3" s="5"/>
      <c r="Q3" s="5"/>
      <c r="R3" s="5"/>
      <c r="S3" s="5"/>
      <c r="T3" s="5"/>
      <c r="U3" s="5"/>
      <c r="V3" s="5"/>
    </row>
    <row r="4" spans="1:22" s="14" customFormat="1" ht="18">
      <c r="A4" s="11" t="s">
        <v>25</v>
      </c>
      <c r="B4" s="19">
        <f>B5</f>
        <v>40000</v>
      </c>
      <c r="C4" s="19">
        <f aca="true" t="shared" si="0" ref="C4:N4">C5</f>
        <v>70908.2</v>
      </c>
      <c r="D4" s="19">
        <f t="shared" si="0"/>
        <v>89070.88</v>
      </c>
      <c r="E4" s="19">
        <f t="shared" si="0"/>
        <v>71267.15</v>
      </c>
      <c r="F4" s="19">
        <f t="shared" si="0"/>
        <v>85934.53</v>
      </c>
      <c r="G4" s="19">
        <f t="shared" si="0"/>
        <v>80504.24</v>
      </c>
      <c r="H4" s="19">
        <f t="shared" si="0"/>
        <v>119690</v>
      </c>
      <c r="I4" s="19">
        <f t="shared" si="0"/>
        <v>85565.25</v>
      </c>
      <c r="J4" s="19">
        <f t="shared" si="0"/>
        <v>61590.17</v>
      </c>
      <c r="K4" s="19">
        <f t="shared" si="0"/>
        <v>77575.74</v>
      </c>
      <c r="L4" s="19">
        <f t="shared" si="0"/>
        <v>84426.51</v>
      </c>
      <c r="M4" s="19">
        <f t="shared" si="0"/>
        <v>164744.89</v>
      </c>
      <c r="N4" s="19">
        <f t="shared" si="0"/>
        <v>1031277.56</v>
      </c>
      <c r="O4" s="1"/>
      <c r="P4" s="1"/>
      <c r="Q4" s="1"/>
      <c r="R4" s="1"/>
      <c r="S4" s="1"/>
      <c r="T4" s="1"/>
      <c r="U4" s="1"/>
      <c r="V4" s="1"/>
    </row>
    <row r="5" spans="1:22" s="14" customFormat="1" ht="18">
      <c r="A5" s="9" t="s">
        <v>92</v>
      </c>
      <c r="B5" s="27">
        <v>40000</v>
      </c>
      <c r="C5" s="27">
        <v>70908.2</v>
      </c>
      <c r="D5" s="27">
        <v>89070.88</v>
      </c>
      <c r="E5" s="27">
        <v>71267.15</v>
      </c>
      <c r="F5" s="27">
        <v>85934.53</v>
      </c>
      <c r="G5" s="27">
        <v>80504.24</v>
      </c>
      <c r="H5" s="27">
        <v>119690</v>
      </c>
      <c r="I5" s="27">
        <v>85565.25</v>
      </c>
      <c r="J5" s="27">
        <v>61590.17</v>
      </c>
      <c r="K5" s="27">
        <v>77575.74</v>
      </c>
      <c r="L5" s="27">
        <v>84426.51</v>
      </c>
      <c r="M5" s="27">
        <v>164744.89</v>
      </c>
      <c r="N5" s="24">
        <f aca="true" t="shared" si="1" ref="N5:N10">SUM(B5:M5)</f>
        <v>1031277.56</v>
      </c>
      <c r="O5" s="1"/>
      <c r="P5" s="1"/>
      <c r="Q5" s="1"/>
      <c r="R5" s="1"/>
      <c r="S5" s="1"/>
      <c r="T5" s="1"/>
      <c r="U5" s="1"/>
      <c r="V5" s="1"/>
    </row>
    <row r="6" spans="1:22" s="14" customFormat="1" ht="21" customHeight="1">
      <c r="A6" s="11" t="s">
        <v>93</v>
      </c>
      <c r="B6" s="20"/>
      <c r="C6" s="20">
        <v>22000</v>
      </c>
      <c r="D6" s="20">
        <v>37000</v>
      </c>
      <c r="E6" s="20">
        <v>14952</v>
      </c>
      <c r="F6" s="20">
        <v>23705</v>
      </c>
      <c r="G6" s="20">
        <v>25658</v>
      </c>
      <c r="H6" s="20">
        <v>25310</v>
      </c>
      <c r="I6" s="20">
        <v>36164</v>
      </c>
      <c r="J6" s="20">
        <v>16602</v>
      </c>
      <c r="K6" s="20">
        <v>24557</v>
      </c>
      <c r="L6" s="20">
        <v>23938</v>
      </c>
      <c r="M6" s="20">
        <v>61336.44</v>
      </c>
      <c r="N6" s="17">
        <f t="shared" si="1"/>
        <v>311222.44</v>
      </c>
      <c r="O6" s="22"/>
      <c r="P6" s="1"/>
      <c r="Q6" s="1"/>
      <c r="R6" s="1"/>
      <c r="S6" s="1"/>
      <c r="T6" s="1"/>
      <c r="U6" s="1"/>
      <c r="V6" s="1"/>
    </row>
    <row r="7" spans="1:22" s="14" customFormat="1" ht="18">
      <c r="A7" s="11">
        <v>221</v>
      </c>
      <c r="B7" s="20">
        <f>B8+B9</f>
        <v>280.35</v>
      </c>
      <c r="C7" s="20">
        <f aca="true" t="shared" si="2" ref="C7:M7">C8+C9</f>
        <v>6160.25</v>
      </c>
      <c r="D7" s="20">
        <f t="shared" si="2"/>
        <v>3476.1</v>
      </c>
      <c r="E7" s="20">
        <f t="shared" si="2"/>
        <v>5786.55</v>
      </c>
      <c r="F7" s="20">
        <f t="shared" si="2"/>
        <v>8753.4</v>
      </c>
      <c r="G7" s="20">
        <f t="shared" si="2"/>
        <v>4423.900000000001</v>
      </c>
      <c r="H7" s="20">
        <f t="shared" si="2"/>
        <v>5640.66</v>
      </c>
      <c r="I7" s="20">
        <f t="shared" si="2"/>
        <v>8850.86</v>
      </c>
      <c r="J7" s="20">
        <f t="shared" si="2"/>
        <v>3832.1000000000004</v>
      </c>
      <c r="K7" s="20">
        <f t="shared" si="2"/>
        <v>5288.79</v>
      </c>
      <c r="L7" s="20">
        <f t="shared" si="2"/>
        <v>4735.72</v>
      </c>
      <c r="M7" s="20">
        <f t="shared" si="2"/>
        <v>10377.859999999999</v>
      </c>
      <c r="N7" s="17">
        <f t="shared" si="1"/>
        <v>67606.54000000001</v>
      </c>
      <c r="O7" s="22"/>
      <c r="P7" s="1"/>
      <c r="Q7" s="1"/>
      <c r="R7" s="1"/>
      <c r="S7" s="1"/>
      <c r="T7" s="1"/>
      <c r="U7" s="1"/>
      <c r="V7" s="1"/>
    </row>
    <row r="8" spans="1:22" s="14" customFormat="1" ht="18">
      <c r="A8" s="9" t="s">
        <v>56</v>
      </c>
      <c r="B8" s="21">
        <v>166.85</v>
      </c>
      <c r="C8" s="21">
        <v>877.92</v>
      </c>
      <c r="D8" s="21">
        <v>495.6</v>
      </c>
      <c r="E8" s="21">
        <v>490.53</v>
      </c>
      <c r="F8" s="21">
        <v>483.8</v>
      </c>
      <c r="G8" s="21">
        <v>469.64</v>
      </c>
      <c r="H8" s="21">
        <v>473.77</v>
      </c>
      <c r="I8" s="21">
        <v>524.92</v>
      </c>
      <c r="J8" s="21">
        <v>496.78</v>
      </c>
      <c r="K8" s="21">
        <v>440.14</v>
      </c>
      <c r="L8" s="21">
        <v>461.38</v>
      </c>
      <c r="M8" s="21">
        <v>534.48</v>
      </c>
      <c r="N8" s="24">
        <f t="shared" si="1"/>
        <v>5915.8099999999995</v>
      </c>
      <c r="O8" s="22"/>
      <c r="P8" s="1"/>
      <c r="Q8" s="1"/>
      <c r="R8" s="1"/>
      <c r="S8" s="1"/>
      <c r="T8" s="1"/>
      <c r="U8" s="1"/>
      <c r="V8" s="1"/>
    </row>
    <row r="9" spans="1:22" s="14" customFormat="1" ht="18">
      <c r="A9" s="9" t="s">
        <v>57</v>
      </c>
      <c r="B9" s="21">
        <v>113.5</v>
      </c>
      <c r="C9" s="21">
        <v>5282.33</v>
      </c>
      <c r="D9" s="21">
        <v>2980.5</v>
      </c>
      <c r="E9" s="21">
        <v>5296.02</v>
      </c>
      <c r="F9" s="21">
        <v>8269.6</v>
      </c>
      <c r="G9" s="21">
        <v>3954.26</v>
      </c>
      <c r="H9" s="21">
        <v>5166.89</v>
      </c>
      <c r="I9" s="21">
        <v>8325.94</v>
      </c>
      <c r="J9" s="21">
        <v>3335.32</v>
      </c>
      <c r="K9" s="21">
        <v>4848.65</v>
      </c>
      <c r="L9" s="21">
        <v>4274.34</v>
      </c>
      <c r="M9" s="21">
        <v>9843.38</v>
      </c>
      <c r="N9" s="24">
        <f t="shared" si="1"/>
        <v>61690.73</v>
      </c>
      <c r="O9" s="22"/>
      <c r="P9" s="1"/>
      <c r="Q9" s="1"/>
      <c r="R9" s="1"/>
      <c r="S9" s="1"/>
      <c r="T9" s="1"/>
      <c r="U9" s="1"/>
      <c r="V9" s="1"/>
    </row>
    <row r="10" spans="1:22" s="14" customFormat="1" ht="21" customHeight="1">
      <c r="A10" s="13" t="s">
        <v>5</v>
      </c>
      <c r="B10" s="20">
        <f aca="true" t="shared" si="3" ref="B10:I10">B11+B12+B13+B14</f>
        <v>166.16</v>
      </c>
      <c r="C10" s="20">
        <f t="shared" si="3"/>
        <v>137965.66</v>
      </c>
      <c r="D10" s="20">
        <f t="shared" si="3"/>
        <v>104269.35</v>
      </c>
      <c r="E10" s="20">
        <f t="shared" si="3"/>
        <v>82728.82</v>
      </c>
      <c r="F10" s="20">
        <f t="shared" si="3"/>
        <v>60894.06</v>
      </c>
      <c r="G10" s="20">
        <f t="shared" si="3"/>
        <v>14644.36</v>
      </c>
      <c r="H10" s="20">
        <f t="shared" si="3"/>
        <v>11281.55</v>
      </c>
      <c r="I10" s="20">
        <f t="shared" si="3"/>
        <v>7006.98</v>
      </c>
      <c r="J10" s="20">
        <f>J11+J12+J13+J14</f>
        <v>12922.48</v>
      </c>
      <c r="K10" s="20">
        <f>K11+K12+K13+K14</f>
        <v>15523.599999999999</v>
      </c>
      <c r="L10" s="20">
        <f>L11+L12+L13+L14</f>
        <v>68239.26</v>
      </c>
      <c r="M10" s="20">
        <f>M11+M12+M13+M14</f>
        <v>202576.71</v>
      </c>
      <c r="N10" s="17">
        <f t="shared" si="1"/>
        <v>718218.9899999999</v>
      </c>
      <c r="O10" s="22"/>
      <c r="P10" s="1"/>
      <c r="Q10" s="1"/>
      <c r="R10" s="1"/>
      <c r="S10" s="1"/>
      <c r="T10" s="1"/>
      <c r="U10" s="1"/>
      <c r="V10" s="1"/>
    </row>
    <row r="11" spans="1:22" ht="21" customHeight="1">
      <c r="A11" s="9" t="s">
        <v>6</v>
      </c>
      <c r="B11" s="21">
        <v>166.16</v>
      </c>
      <c r="C11" s="21">
        <v>14916.42</v>
      </c>
      <c r="D11" s="21">
        <v>7599.41</v>
      </c>
      <c r="E11" s="21">
        <v>13705.1</v>
      </c>
      <c r="F11" s="21">
        <v>11288.08</v>
      </c>
      <c r="G11" s="21">
        <v>14216.68</v>
      </c>
      <c r="H11" s="21">
        <v>10461.83</v>
      </c>
      <c r="I11" s="21">
        <v>6598.11</v>
      </c>
      <c r="J11" s="21">
        <v>12439.27</v>
      </c>
      <c r="K11" s="21">
        <v>14966.05</v>
      </c>
      <c r="L11" s="21">
        <v>17378.57</v>
      </c>
      <c r="M11" s="21">
        <v>21002.69</v>
      </c>
      <c r="N11" s="24">
        <f>SUM(B11:M11)</f>
        <v>144738.37</v>
      </c>
      <c r="O11" s="22"/>
      <c r="P11" s="1"/>
      <c r="Q11" s="1"/>
      <c r="R11" s="1"/>
      <c r="S11" s="1"/>
      <c r="T11" s="1"/>
      <c r="U11" s="1"/>
      <c r="V11" s="1"/>
    </row>
    <row r="12" spans="1:22" ht="21" customHeight="1">
      <c r="A12" s="9" t="s">
        <v>30</v>
      </c>
      <c r="B12" s="21"/>
      <c r="C12" s="21">
        <v>121481.08</v>
      </c>
      <c r="D12" s="21">
        <v>96028.42</v>
      </c>
      <c r="E12" s="21">
        <v>68417.84</v>
      </c>
      <c r="F12" s="21">
        <v>49107.02</v>
      </c>
      <c r="G12" s="21"/>
      <c r="H12" s="21"/>
      <c r="I12" s="21"/>
      <c r="J12" s="21"/>
      <c r="K12" s="21"/>
      <c r="L12" s="21">
        <v>50228.8</v>
      </c>
      <c r="M12" s="21">
        <v>180087.22</v>
      </c>
      <c r="N12" s="24">
        <f aca="true" t="shared" si="4" ref="N12:N39">SUM(B12:M12)</f>
        <v>565350.38</v>
      </c>
      <c r="O12" s="22"/>
      <c r="P12" s="1"/>
      <c r="Q12" s="1"/>
      <c r="R12" s="1"/>
      <c r="S12" s="1"/>
      <c r="T12" s="1"/>
      <c r="U12" s="1"/>
      <c r="V12" s="1"/>
    </row>
    <row r="13" spans="1:22" ht="21" customHeight="1">
      <c r="A13" s="9" t="s">
        <v>7</v>
      </c>
      <c r="B13" s="21"/>
      <c r="C13" s="21">
        <v>1568.16</v>
      </c>
      <c r="D13" s="21">
        <v>641.52</v>
      </c>
      <c r="E13" s="21">
        <v>605.88</v>
      </c>
      <c r="F13" s="21">
        <v>498.96</v>
      </c>
      <c r="G13" s="21">
        <v>427.68</v>
      </c>
      <c r="H13" s="21">
        <v>819.72</v>
      </c>
      <c r="I13" s="21">
        <v>408.87</v>
      </c>
      <c r="J13" s="21">
        <v>483.21</v>
      </c>
      <c r="K13" s="21">
        <v>557.55</v>
      </c>
      <c r="L13" s="21">
        <v>631.89</v>
      </c>
      <c r="M13" s="21">
        <v>1486.8</v>
      </c>
      <c r="N13" s="24">
        <f t="shared" si="4"/>
        <v>8130.240000000001</v>
      </c>
      <c r="O13" s="22"/>
      <c r="P13" s="1"/>
      <c r="Q13" s="1"/>
      <c r="R13" s="1"/>
      <c r="S13" s="1"/>
      <c r="T13" s="1"/>
      <c r="U13" s="1"/>
      <c r="V13" s="1"/>
    </row>
    <row r="14" spans="1:22" ht="21" customHeight="1">
      <c r="A14" s="9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4">
        <f t="shared" si="4"/>
        <v>0</v>
      </c>
      <c r="O14" s="22"/>
      <c r="P14" s="1"/>
      <c r="Q14" s="1"/>
      <c r="R14" s="1"/>
      <c r="S14" s="1"/>
      <c r="T14" s="1"/>
      <c r="U14" s="1"/>
      <c r="V14" s="1"/>
    </row>
    <row r="15" spans="1:22" s="14" customFormat="1" ht="19.5" customHeight="1">
      <c r="A15" s="13" t="s">
        <v>0</v>
      </c>
      <c r="B15" s="12">
        <f>SUM(B16:B27)</f>
        <v>0</v>
      </c>
      <c r="C15" s="12">
        <f aca="true" t="shared" si="5" ref="C15:N15">SUM(C16:C27)</f>
        <v>8222.1</v>
      </c>
      <c r="D15" s="12">
        <f t="shared" si="5"/>
        <v>0</v>
      </c>
      <c r="E15" s="12">
        <f t="shared" si="5"/>
        <v>5735.7</v>
      </c>
      <c r="F15" s="12">
        <f t="shared" si="5"/>
        <v>9691</v>
      </c>
      <c r="G15" s="12">
        <f t="shared" si="5"/>
        <v>29531.059999999998</v>
      </c>
      <c r="H15" s="12">
        <f t="shared" si="5"/>
        <v>16655.3</v>
      </c>
      <c r="I15" s="12">
        <f t="shared" si="5"/>
        <v>11319.599999999999</v>
      </c>
      <c r="J15" s="12">
        <f t="shared" si="5"/>
        <v>12505.3</v>
      </c>
      <c r="K15" s="12">
        <f t="shared" si="5"/>
        <v>14196.3</v>
      </c>
      <c r="L15" s="12">
        <f t="shared" si="5"/>
        <v>3878.1</v>
      </c>
      <c r="M15" s="12">
        <f t="shared" si="5"/>
        <v>31313.1</v>
      </c>
      <c r="N15" s="12">
        <f t="shared" si="5"/>
        <v>143047.56</v>
      </c>
      <c r="O15" s="22"/>
      <c r="P15" s="1"/>
      <c r="Q15" s="1"/>
      <c r="R15" s="1"/>
      <c r="S15" s="1"/>
      <c r="T15" s="1"/>
      <c r="U15" s="1"/>
      <c r="V15" s="1"/>
    </row>
    <row r="16" spans="1:22" ht="20.25" customHeight="1">
      <c r="A16" s="9" t="s">
        <v>9</v>
      </c>
      <c r="B16" s="10"/>
      <c r="C16" s="10"/>
      <c r="D16" s="10"/>
      <c r="E16" s="10">
        <v>673.5</v>
      </c>
      <c r="F16" s="10"/>
      <c r="G16" s="10">
        <v>673.5</v>
      </c>
      <c r="H16" s="10"/>
      <c r="I16" s="10"/>
      <c r="J16" s="10"/>
      <c r="K16" s="10"/>
      <c r="L16" s="10">
        <v>1347</v>
      </c>
      <c r="M16" s="10"/>
      <c r="N16" s="24">
        <f t="shared" si="4"/>
        <v>2694</v>
      </c>
      <c r="O16" s="22"/>
      <c r="P16" s="1"/>
      <c r="Q16" s="1"/>
      <c r="R16" s="1"/>
      <c r="S16" s="1"/>
      <c r="T16" s="1"/>
      <c r="U16" s="1"/>
      <c r="V16" s="1"/>
    </row>
    <row r="17" spans="1:22" ht="18">
      <c r="A17" s="9" t="s">
        <v>10</v>
      </c>
      <c r="B17" s="10"/>
      <c r="C17" s="10">
        <v>2531.1</v>
      </c>
      <c r="D17" s="10"/>
      <c r="E17" s="10">
        <v>5062.2</v>
      </c>
      <c r="F17" s="10"/>
      <c r="G17" s="10">
        <v>5062.2</v>
      </c>
      <c r="H17" s="10">
        <v>2531.1</v>
      </c>
      <c r="I17" s="10">
        <v>5062.2</v>
      </c>
      <c r="J17" s="10">
        <v>2531.1</v>
      </c>
      <c r="K17" s="10">
        <v>2531.1</v>
      </c>
      <c r="L17" s="10">
        <v>2531.1</v>
      </c>
      <c r="M17" s="10">
        <v>2531.1</v>
      </c>
      <c r="N17" s="24">
        <f t="shared" si="4"/>
        <v>30373.199999999993</v>
      </c>
      <c r="O17" s="22"/>
      <c r="P17" s="1"/>
      <c r="Q17" s="1"/>
      <c r="R17" s="1"/>
      <c r="S17" s="1"/>
      <c r="T17" s="1"/>
      <c r="U17" s="1"/>
      <c r="V17" s="1"/>
    </row>
    <row r="18" spans="1:22" ht="18">
      <c r="A18" s="9" t="s">
        <v>61</v>
      </c>
      <c r="B18" s="10"/>
      <c r="C18" s="10"/>
      <c r="D18" s="10"/>
      <c r="E18" s="10"/>
      <c r="F18" s="10"/>
      <c r="G18" s="10">
        <v>283.2</v>
      </c>
      <c r="H18" s="10">
        <v>283.2</v>
      </c>
      <c r="I18" s="10">
        <v>566.4</v>
      </c>
      <c r="J18" s="10">
        <v>283.2</v>
      </c>
      <c r="K18" s="10">
        <v>283.2</v>
      </c>
      <c r="L18" s="10"/>
      <c r="M18" s="10"/>
      <c r="N18" s="24">
        <f t="shared" si="4"/>
        <v>1699.2</v>
      </c>
      <c r="O18" s="22"/>
      <c r="P18" s="1"/>
      <c r="Q18" s="1"/>
      <c r="R18" s="1"/>
      <c r="S18" s="1"/>
      <c r="T18" s="1"/>
      <c r="U18" s="1"/>
      <c r="V18" s="1"/>
    </row>
    <row r="19" spans="1:22" ht="18">
      <c r="A19" s="9" t="s">
        <v>11</v>
      </c>
      <c r="B19" s="10"/>
      <c r="C19" s="10"/>
      <c r="D19" s="10"/>
      <c r="E19" s="10"/>
      <c r="F19" s="10"/>
      <c r="G19" s="10">
        <v>315.16</v>
      </c>
      <c r="H19" s="10"/>
      <c r="I19" s="10"/>
      <c r="J19" s="10"/>
      <c r="K19" s="10"/>
      <c r="L19" s="10"/>
      <c r="M19" s="10"/>
      <c r="N19" s="24">
        <f t="shared" si="4"/>
        <v>315.16</v>
      </c>
      <c r="O19" s="22"/>
      <c r="P19" s="1"/>
      <c r="Q19" s="1"/>
      <c r="R19" s="1"/>
      <c r="S19" s="1"/>
      <c r="T19" s="1"/>
      <c r="U19" s="1"/>
      <c r="V19" s="1"/>
    </row>
    <row r="20" spans="1:22" ht="18">
      <c r="A20" s="9" t="s">
        <v>48</v>
      </c>
      <c r="B20" s="10"/>
      <c r="C20" s="10"/>
      <c r="D20" s="10"/>
      <c r="E20" s="10"/>
      <c r="F20" s="10"/>
      <c r="G20" s="10"/>
      <c r="H20" s="10">
        <v>3304</v>
      </c>
      <c r="I20" s="10"/>
      <c r="J20" s="10"/>
      <c r="K20" s="10"/>
      <c r="L20" s="10"/>
      <c r="M20" s="10"/>
      <c r="N20" s="24">
        <f t="shared" si="4"/>
        <v>3304</v>
      </c>
      <c r="O20" s="22"/>
      <c r="P20" s="1"/>
      <c r="Q20" s="1"/>
      <c r="R20" s="1"/>
      <c r="S20" s="1"/>
      <c r="T20" s="1"/>
      <c r="U20" s="1"/>
      <c r="V20" s="1"/>
    </row>
    <row r="21" spans="1:22" ht="19.5" customHeight="1">
      <c r="A21" s="9" t="s">
        <v>70</v>
      </c>
      <c r="B21" s="10"/>
      <c r="C21" s="10"/>
      <c r="D21" s="10"/>
      <c r="E21" s="10"/>
      <c r="F21" s="10">
        <v>4000</v>
      </c>
      <c r="G21" s="10">
        <v>4000</v>
      </c>
      <c r="H21" s="10"/>
      <c r="I21" s="10"/>
      <c r="J21" s="10">
        <v>4000</v>
      </c>
      <c r="K21" s="10"/>
      <c r="L21" s="10"/>
      <c r="M21" s="10">
        <v>4000</v>
      </c>
      <c r="N21" s="24">
        <f t="shared" si="4"/>
        <v>16000</v>
      </c>
      <c r="O21" s="22"/>
      <c r="P21" s="1"/>
      <c r="Q21" s="1"/>
      <c r="R21" s="1"/>
      <c r="S21" s="1"/>
      <c r="T21" s="1"/>
      <c r="U21" s="1"/>
      <c r="V21" s="1"/>
    </row>
    <row r="22" spans="1:22" ht="19.5" customHeight="1">
      <c r="A22" s="9" t="s">
        <v>64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>
        <v>5000</v>
      </c>
      <c r="N22" s="24">
        <f t="shared" si="4"/>
        <v>5000</v>
      </c>
      <c r="O22" s="22"/>
      <c r="P22" s="1"/>
      <c r="Q22" s="1"/>
      <c r="R22" s="1"/>
      <c r="S22" s="1"/>
      <c r="T22" s="1"/>
      <c r="U22" s="1"/>
      <c r="V22" s="1"/>
    </row>
    <row r="23" spans="1:22" ht="19.5" customHeight="1">
      <c r="A23" s="9" t="s">
        <v>77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>
        <v>8400</v>
      </c>
      <c r="N23" s="24">
        <f t="shared" si="4"/>
        <v>8400</v>
      </c>
      <c r="O23" s="22"/>
      <c r="P23" s="1"/>
      <c r="Q23" s="1"/>
      <c r="R23" s="1"/>
      <c r="S23" s="1"/>
      <c r="T23" s="1"/>
      <c r="U23" s="1"/>
      <c r="V23" s="1"/>
    </row>
    <row r="24" spans="1:22" ht="18">
      <c r="A24" s="9" t="s">
        <v>62</v>
      </c>
      <c r="B24" s="10"/>
      <c r="C24" s="10"/>
      <c r="D24" s="10"/>
      <c r="E24" s="10"/>
      <c r="F24" s="10"/>
      <c r="G24" s="10"/>
      <c r="H24" s="10">
        <v>3621</v>
      </c>
      <c r="I24" s="10"/>
      <c r="J24" s="10"/>
      <c r="K24" s="10"/>
      <c r="L24" s="10"/>
      <c r="M24" s="10"/>
      <c r="N24" s="24">
        <f t="shared" si="4"/>
        <v>3621</v>
      </c>
      <c r="O24" s="22"/>
      <c r="P24" s="1"/>
      <c r="Q24" s="1"/>
      <c r="R24" s="1"/>
      <c r="S24" s="1"/>
      <c r="T24" s="1"/>
      <c r="U24" s="1"/>
      <c r="V24" s="1"/>
    </row>
    <row r="25" spans="1:22" ht="19.5" customHeight="1">
      <c r="A25" s="9" t="s">
        <v>53</v>
      </c>
      <c r="B25" s="10"/>
      <c r="C25" s="10"/>
      <c r="D25" s="10"/>
      <c r="E25" s="10"/>
      <c r="F25" s="10"/>
      <c r="G25" s="10">
        <v>2124</v>
      </c>
      <c r="H25" s="10"/>
      <c r="I25" s="10"/>
      <c r="J25" s="10"/>
      <c r="K25" s="10"/>
      <c r="L25" s="10"/>
      <c r="M25" s="10"/>
      <c r="N25" s="24">
        <f t="shared" si="4"/>
        <v>2124</v>
      </c>
      <c r="O25" s="22"/>
      <c r="P25" s="1"/>
      <c r="Q25" s="1"/>
      <c r="R25" s="1"/>
      <c r="S25" s="1"/>
      <c r="T25" s="1"/>
      <c r="U25" s="1"/>
      <c r="V25" s="1"/>
    </row>
    <row r="26" spans="1:22" ht="18">
      <c r="A26" s="9" t="s">
        <v>51</v>
      </c>
      <c r="B26" s="10"/>
      <c r="C26" s="10">
        <v>5691</v>
      </c>
      <c r="D26" s="10"/>
      <c r="E26" s="10"/>
      <c r="F26" s="10">
        <v>5691</v>
      </c>
      <c r="G26" s="10">
        <v>17073</v>
      </c>
      <c r="H26" s="10">
        <v>5691</v>
      </c>
      <c r="I26" s="10">
        <v>5691</v>
      </c>
      <c r="J26" s="10">
        <v>5691</v>
      </c>
      <c r="K26" s="10">
        <v>11382</v>
      </c>
      <c r="L26" s="10"/>
      <c r="M26" s="10">
        <v>11382</v>
      </c>
      <c r="N26" s="24">
        <f t="shared" si="4"/>
        <v>68292</v>
      </c>
      <c r="O26" s="22"/>
      <c r="P26" s="1"/>
      <c r="Q26" s="1"/>
      <c r="R26" s="1"/>
      <c r="S26" s="1"/>
      <c r="T26" s="1"/>
      <c r="U26" s="1"/>
      <c r="V26" s="1"/>
    </row>
    <row r="27" spans="1:22" ht="18">
      <c r="A27" s="9" t="s">
        <v>46</v>
      </c>
      <c r="B27" s="10"/>
      <c r="C27" s="10"/>
      <c r="D27" s="10"/>
      <c r="E27" s="10"/>
      <c r="F27" s="10"/>
      <c r="G27" s="10"/>
      <c r="H27" s="10">
        <v>1225</v>
      </c>
      <c r="I27" s="10"/>
      <c r="J27" s="10"/>
      <c r="K27" s="10"/>
      <c r="L27" s="10"/>
      <c r="M27" s="10"/>
      <c r="N27" s="24">
        <f t="shared" si="4"/>
        <v>1225</v>
      </c>
      <c r="O27" s="22"/>
      <c r="P27" s="1"/>
      <c r="Q27" s="1"/>
      <c r="R27" s="1"/>
      <c r="S27" s="1"/>
      <c r="T27" s="1"/>
      <c r="U27" s="1"/>
      <c r="V27" s="1"/>
    </row>
    <row r="28" spans="1:22" ht="1.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7">
        <f t="shared" si="4"/>
        <v>0</v>
      </c>
      <c r="O28" s="22"/>
      <c r="P28" s="1"/>
      <c r="Q28" s="1"/>
      <c r="R28" s="1"/>
      <c r="S28" s="1"/>
      <c r="T28" s="1"/>
      <c r="U28" s="1"/>
      <c r="V28" s="1"/>
    </row>
    <row r="29" spans="2:22" ht="18" hidden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7">
        <f t="shared" si="4"/>
        <v>0</v>
      </c>
      <c r="O29" s="22"/>
      <c r="P29" s="1"/>
      <c r="Q29" s="1"/>
      <c r="R29" s="1"/>
      <c r="S29" s="1"/>
      <c r="T29" s="1"/>
      <c r="U29" s="1"/>
      <c r="V29" s="1"/>
    </row>
    <row r="30" spans="1:22" ht="18" hidden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7">
        <f t="shared" si="4"/>
        <v>0</v>
      </c>
      <c r="O30" s="22"/>
      <c r="P30" s="1"/>
      <c r="Q30" s="1"/>
      <c r="R30" s="1"/>
      <c r="S30" s="1"/>
      <c r="T30" s="1"/>
      <c r="U30" s="1"/>
      <c r="V30" s="1"/>
    </row>
    <row r="31" spans="1:22" ht="18" hidden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7">
        <f t="shared" si="4"/>
        <v>0</v>
      </c>
      <c r="O31" s="22"/>
      <c r="P31" s="1"/>
      <c r="Q31" s="1"/>
      <c r="R31" s="1"/>
      <c r="S31" s="1"/>
      <c r="T31" s="1"/>
      <c r="U31" s="1"/>
      <c r="V31" s="1"/>
    </row>
    <row r="32" spans="1:22" ht="18" hidden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7">
        <f t="shared" si="4"/>
        <v>0</v>
      </c>
      <c r="O32" s="22"/>
      <c r="P32" s="1"/>
      <c r="Q32" s="1"/>
      <c r="R32" s="1"/>
      <c r="S32" s="1"/>
      <c r="T32" s="1"/>
      <c r="U32" s="1"/>
      <c r="V32" s="1"/>
    </row>
    <row r="33" spans="1:22" ht="18" hidden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7">
        <f t="shared" si="4"/>
        <v>0</v>
      </c>
      <c r="O33" s="22"/>
      <c r="P33" s="1"/>
      <c r="Q33" s="1"/>
      <c r="R33" s="1"/>
      <c r="S33" s="1"/>
      <c r="T33" s="1"/>
      <c r="U33" s="1"/>
      <c r="V33" s="1"/>
    </row>
    <row r="34" spans="1:22" ht="18" hidden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7">
        <f t="shared" si="4"/>
        <v>0</v>
      </c>
      <c r="O34" s="22"/>
      <c r="P34" s="1"/>
      <c r="Q34" s="1"/>
      <c r="R34" s="1"/>
      <c r="S34" s="1"/>
      <c r="T34" s="1"/>
      <c r="U34" s="1"/>
      <c r="V34" s="1"/>
    </row>
    <row r="35" spans="1:22" s="14" customFormat="1" ht="18">
      <c r="A35" s="13" t="s">
        <v>1</v>
      </c>
      <c r="B35" s="12">
        <f aca="true" t="shared" si="6" ref="B35:N35">SUM(B36:B52)</f>
        <v>0</v>
      </c>
      <c r="C35" s="12">
        <f t="shared" si="6"/>
        <v>1395</v>
      </c>
      <c r="D35" s="12">
        <f t="shared" si="6"/>
        <v>0</v>
      </c>
      <c r="E35" s="12">
        <f t="shared" si="6"/>
        <v>0</v>
      </c>
      <c r="F35" s="12">
        <f t="shared" si="6"/>
        <v>1260</v>
      </c>
      <c r="G35" s="12">
        <f t="shared" si="6"/>
        <v>10890</v>
      </c>
      <c r="H35" s="12">
        <f t="shared" si="6"/>
        <v>4981.2</v>
      </c>
      <c r="I35" s="12">
        <f t="shared" si="6"/>
        <v>33396.8</v>
      </c>
      <c r="J35" s="12">
        <f t="shared" si="6"/>
        <v>1350</v>
      </c>
      <c r="K35" s="12">
        <f t="shared" si="6"/>
        <v>6190</v>
      </c>
      <c r="L35" s="12">
        <f t="shared" si="6"/>
        <v>1000</v>
      </c>
      <c r="M35" s="12">
        <f t="shared" si="6"/>
        <v>42651</v>
      </c>
      <c r="N35" s="12">
        <f t="shared" si="6"/>
        <v>103114</v>
      </c>
      <c r="O35" s="22"/>
      <c r="P35" s="1"/>
      <c r="Q35" s="1"/>
      <c r="R35" s="1"/>
      <c r="S35" s="1"/>
      <c r="T35" s="1"/>
      <c r="U35" s="1"/>
      <c r="V35" s="1"/>
    </row>
    <row r="36" spans="1:22" s="6" customFormat="1" ht="18">
      <c r="A36" s="9" t="s">
        <v>12</v>
      </c>
      <c r="B36" s="10"/>
      <c r="C36" s="10"/>
      <c r="D36" s="10"/>
      <c r="E36" s="10"/>
      <c r="F36" s="10"/>
      <c r="G36" s="10"/>
      <c r="H36" s="10"/>
      <c r="I36" s="10">
        <v>23783</v>
      </c>
      <c r="J36" s="10"/>
      <c r="K36" s="10"/>
      <c r="L36" s="10"/>
      <c r="M36" s="10"/>
      <c r="N36" s="24">
        <f t="shared" si="4"/>
        <v>23783</v>
      </c>
      <c r="O36" s="22"/>
      <c r="P36" s="1"/>
      <c r="Q36" s="1"/>
      <c r="R36" s="1"/>
      <c r="S36" s="1"/>
      <c r="T36" s="1"/>
      <c r="U36" s="1"/>
      <c r="V36" s="1"/>
    </row>
    <row r="37" spans="1:22" s="6" customFormat="1" ht="18">
      <c r="A37" s="9" t="s">
        <v>78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>
        <v>1000</v>
      </c>
      <c r="N37" s="24">
        <f t="shared" si="4"/>
        <v>1000</v>
      </c>
      <c r="O37" s="22"/>
      <c r="P37" s="1"/>
      <c r="Q37" s="1"/>
      <c r="R37" s="1"/>
      <c r="S37" s="1"/>
      <c r="T37" s="1"/>
      <c r="U37" s="1"/>
      <c r="V37" s="1"/>
    </row>
    <row r="38" spans="1:22" s="6" customFormat="1" ht="18">
      <c r="A38" s="9" t="s">
        <v>59</v>
      </c>
      <c r="B38" s="10"/>
      <c r="C38" s="10"/>
      <c r="D38" s="10"/>
      <c r="E38" s="10"/>
      <c r="F38" s="10"/>
      <c r="G38" s="10"/>
      <c r="H38" s="10"/>
      <c r="I38" s="10"/>
      <c r="J38" s="10"/>
      <c r="K38" s="10">
        <v>1200</v>
      </c>
      <c r="L38" s="10"/>
      <c r="M38" s="10"/>
      <c r="N38" s="24">
        <f t="shared" si="4"/>
        <v>1200</v>
      </c>
      <c r="O38" s="22"/>
      <c r="P38" s="1"/>
      <c r="Q38" s="1"/>
      <c r="R38" s="1"/>
      <c r="S38" s="1"/>
      <c r="T38" s="1"/>
      <c r="U38" s="1"/>
      <c r="V38" s="1"/>
    </row>
    <row r="39" spans="1:22" s="6" customFormat="1" ht="18">
      <c r="A39" s="9" t="s">
        <v>47</v>
      </c>
      <c r="B39" s="10"/>
      <c r="C39" s="10"/>
      <c r="D39" s="10"/>
      <c r="E39" s="10"/>
      <c r="F39" s="10"/>
      <c r="G39" s="10"/>
      <c r="H39" s="10"/>
      <c r="I39" s="10"/>
      <c r="J39" s="10"/>
      <c r="K39" s="10">
        <v>1200</v>
      </c>
      <c r="L39" s="10"/>
      <c r="M39" s="10"/>
      <c r="N39" s="24">
        <f t="shared" si="4"/>
        <v>1200</v>
      </c>
      <c r="O39" s="22"/>
      <c r="P39" s="1"/>
      <c r="Q39" s="1"/>
      <c r="R39" s="1"/>
      <c r="S39" s="1"/>
      <c r="T39" s="1"/>
      <c r="U39" s="1"/>
      <c r="V39" s="1"/>
    </row>
    <row r="40" spans="1:22" s="6" customFormat="1" ht="18">
      <c r="A40" s="9" t="s">
        <v>71</v>
      </c>
      <c r="B40" s="10"/>
      <c r="C40" s="10"/>
      <c r="D40" s="10"/>
      <c r="E40" s="10"/>
      <c r="F40" s="10"/>
      <c r="G40" s="10">
        <v>5500</v>
      </c>
      <c r="H40" s="10"/>
      <c r="I40" s="10"/>
      <c r="J40" s="10"/>
      <c r="K40" s="10"/>
      <c r="L40" s="10"/>
      <c r="M40" s="10"/>
      <c r="N40" s="24">
        <f aca="true" t="shared" si="7" ref="N40:N88">SUM(B40:M40)</f>
        <v>5500</v>
      </c>
      <c r="O40" s="22"/>
      <c r="P40" s="1"/>
      <c r="Q40" s="1"/>
      <c r="R40" s="1"/>
      <c r="S40" s="1"/>
      <c r="T40" s="1"/>
      <c r="U40" s="1"/>
      <c r="V40" s="1"/>
    </row>
    <row r="41" spans="1:22" s="6" customFormat="1" ht="18">
      <c r="A41" s="9" t="s">
        <v>65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>
        <v>500</v>
      </c>
      <c r="N41" s="24">
        <f t="shared" si="7"/>
        <v>500</v>
      </c>
      <c r="O41" s="22"/>
      <c r="P41" s="1"/>
      <c r="Q41" s="1"/>
      <c r="R41" s="1"/>
      <c r="S41" s="1"/>
      <c r="T41" s="1"/>
      <c r="U41" s="1"/>
      <c r="V41" s="1"/>
    </row>
    <row r="42" spans="1:22" s="6" customFormat="1" ht="18">
      <c r="A42" s="9" t="s">
        <v>79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>
        <v>14256</v>
      </c>
      <c r="N42" s="24">
        <f>SUM(B42:M42)</f>
        <v>14256</v>
      </c>
      <c r="O42" s="22"/>
      <c r="P42" s="1"/>
      <c r="Q42" s="1"/>
      <c r="R42" s="1"/>
      <c r="S42" s="1"/>
      <c r="T42" s="1"/>
      <c r="U42" s="1"/>
      <c r="V42" s="1"/>
    </row>
    <row r="43" spans="1:22" s="6" customFormat="1" ht="18">
      <c r="A43" s="9" t="s">
        <v>80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>
        <v>5000</v>
      </c>
      <c r="N43" s="24">
        <f>SUM(B43:M43)</f>
        <v>5000</v>
      </c>
      <c r="O43" s="22"/>
      <c r="P43" s="1"/>
      <c r="Q43" s="1"/>
      <c r="R43" s="1"/>
      <c r="S43" s="1"/>
      <c r="T43" s="1"/>
      <c r="U43" s="1"/>
      <c r="V43" s="1"/>
    </row>
    <row r="44" spans="1:22" s="6" customFormat="1" ht="18">
      <c r="A44" s="9" t="s">
        <v>81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>
        <v>6290</v>
      </c>
      <c r="N44" s="24">
        <f>SUM(B44:M44)</f>
        <v>6290</v>
      </c>
      <c r="O44" s="22"/>
      <c r="P44" s="1"/>
      <c r="Q44" s="1"/>
      <c r="R44" s="1"/>
      <c r="S44" s="1"/>
      <c r="T44" s="1"/>
      <c r="U44" s="1"/>
      <c r="V44" s="1"/>
    </row>
    <row r="45" spans="1:22" s="6" customFormat="1" ht="18">
      <c r="A45" s="9" t="s">
        <v>83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>
        <v>3000</v>
      </c>
      <c r="N45" s="24">
        <f>SUM(B45:M45)</f>
        <v>3000</v>
      </c>
      <c r="O45" s="22"/>
      <c r="P45" s="1"/>
      <c r="Q45" s="1"/>
      <c r="R45" s="1"/>
      <c r="S45" s="1"/>
      <c r="T45" s="1"/>
      <c r="U45" s="1"/>
      <c r="V45" s="1"/>
    </row>
    <row r="46" spans="1:22" s="6" customFormat="1" ht="18">
      <c r="A46" s="9" t="s">
        <v>82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>
        <v>6360</v>
      </c>
      <c r="N46" s="24">
        <f>SUM(B46:M46)</f>
        <v>6360</v>
      </c>
      <c r="O46" s="22"/>
      <c r="P46" s="1"/>
      <c r="Q46" s="1"/>
      <c r="R46" s="1"/>
      <c r="S46" s="1"/>
      <c r="T46" s="1"/>
      <c r="U46" s="1"/>
      <c r="V46" s="1"/>
    </row>
    <row r="47" spans="1:22" s="6" customFormat="1" ht="18">
      <c r="A47" s="9" t="s">
        <v>60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>
        <v>1500</v>
      </c>
      <c r="N47" s="24">
        <f t="shared" si="7"/>
        <v>1500</v>
      </c>
      <c r="O47" s="22"/>
      <c r="P47" s="1"/>
      <c r="Q47" s="1"/>
      <c r="R47" s="1"/>
      <c r="S47" s="1"/>
      <c r="T47" s="1"/>
      <c r="U47" s="1"/>
      <c r="V47" s="1"/>
    </row>
    <row r="48" spans="1:22" s="6" customFormat="1" ht="18">
      <c r="A48" s="9" t="s">
        <v>55</v>
      </c>
      <c r="B48" s="10"/>
      <c r="C48" s="10">
        <v>1395</v>
      </c>
      <c r="D48" s="10"/>
      <c r="E48" s="10"/>
      <c r="F48" s="10">
        <v>1260</v>
      </c>
      <c r="G48" s="10">
        <v>4140</v>
      </c>
      <c r="H48" s="10">
        <v>1350</v>
      </c>
      <c r="I48" s="10">
        <v>1395</v>
      </c>
      <c r="J48" s="10">
        <v>1350</v>
      </c>
      <c r="K48" s="10">
        <v>2790</v>
      </c>
      <c r="L48" s="10"/>
      <c r="M48" s="10">
        <v>2745</v>
      </c>
      <c r="N48" s="24">
        <f t="shared" si="7"/>
        <v>16425</v>
      </c>
      <c r="O48" s="22"/>
      <c r="P48" s="1"/>
      <c r="Q48" s="1"/>
      <c r="R48" s="1"/>
      <c r="S48" s="1"/>
      <c r="T48" s="1"/>
      <c r="U48" s="1"/>
      <c r="V48" s="1"/>
    </row>
    <row r="49" spans="1:22" s="6" customFormat="1" ht="18">
      <c r="A49" s="9" t="s">
        <v>50</v>
      </c>
      <c r="B49" s="10"/>
      <c r="C49" s="10"/>
      <c r="D49" s="10"/>
      <c r="E49" s="10"/>
      <c r="F49" s="10"/>
      <c r="G49" s="10"/>
      <c r="H49" s="10"/>
      <c r="I49" s="10">
        <v>2400</v>
      </c>
      <c r="J49" s="10"/>
      <c r="K49" s="10"/>
      <c r="L49" s="10"/>
      <c r="M49" s="10"/>
      <c r="N49" s="24">
        <f t="shared" si="7"/>
        <v>2400</v>
      </c>
      <c r="O49" s="22"/>
      <c r="P49" s="1"/>
      <c r="Q49" s="1"/>
      <c r="R49" s="1"/>
      <c r="S49" s="1"/>
      <c r="T49" s="1"/>
      <c r="U49" s="1"/>
      <c r="V49" s="1"/>
    </row>
    <row r="50" spans="1:22" s="6" customFormat="1" ht="18">
      <c r="A50" s="9" t="s">
        <v>72</v>
      </c>
      <c r="B50" s="10"/>
      <c r="C50" s="10"/>
      <c r="D50" s="10"/>
      <c r="E50" s="10"/>
      <c r="F50" s="10"/>
      <c r="G50" s="10">
        <v>1250</v>
      </c>
      <c r="H50" s="10"/>
      <c r="I50" s="10"/>
      <c r="J50" s="10"/>
      <c r="K50" s="10"/>
      <c r="L50" s="10"/>
      <c r="M50" s="10"/>
      <c r="N50" s="24">
        <f t="shared" si="7"/>
        <v>1250</v>
      </c>
      <c r="O50" s="22"/>
      <c r="P50" s="1"/>
      <c r="Q50" s="1"/>
      <c r="R50" s="1"/>
      <c r="S50" s="1"/>
      <c r="T50" s="1"/>
      <c r="U50" s="1"/>
      <c r="V50" s="1"/>
    </row>
    <row r="51" spans="1:22" s="6" customFormat="1" ht="18">
      <c r="A51" s="9" t="s">
        <v>54</v>
      </c>
      <c r="B51" s="10"/>
      <c r="C51" s="10"/>
      <c r="D51" s="10"/>
      <c r="E51" s="10"/>
      <c r="F51" s="10"/>
      <c r="G51" s="10"/>
      <c r="H51" s="10">
        <v>3631.2</v>
      </c>
      <c r="I51" s="10">
        <v>5818.8</v>
      </c>
      <c r="J51" s="10"/>
      <c r="K51" s="10"/>
      <c r="L51" s="10"/>
      <c r="M51" s="10"/>
      <c r="N51" s="24">
        <f t="shared" si="7"/>
        <v>9450</v>
      </c>
      <c r="O51" s="22"/>
      <c r="P51" s="1"/>
      <c r="Q51" s="1"/>
      <c r="R51" s="1"/>
      <c r="S51" s="1"/>
      <c r="T51" s="1"/>
      <c r="U51" s="1"/>
      <c r="V51" s="1"/>
    </row>
    <row r="52" spans="1:22" s="6" customFormat="1" ht="18">
      <c r="A52" s="9" t="s">
        <v>74</v>
      </c>
      <c r="B52" s="10"/>
      <c r="C52" s="10"/>
      <c r="D52" s="10"/>
      <c r="E52" s="10"/>
      <c r="F52" s="10"/>
      <c r="G52" s="10"/>
      <c r="H52" s="10"/>
      <c r="I52" s="10"/>
      <c r="J52" s="10"/>
      <c r="K52" s="10">
        <v>1000</v>
      </c>
      <c r="L52" s="10">
        <v>1000</v>
      </c>
      <c r="M52" s="10">
        <v>2000</v>
      </c>
      <c r="N52" s="24">
        <f t="shared" si="7"/>
        <v>4000</v>
      </c>
      <c r="O52" s="22"/>
      <c r="P52" s="1"/>
      <c r="Q52" s="1"/>
      <c r="R52" s="1"/>
      <c r="S52" s="1"/>
      <c r="T52" s="1"/>
      <c r="U52" s="1"/>
      <c r="V52" s="1"/>
    </row>
    <row r="53" spans="1:22" s="6" customFormat="1" ht="18" hidden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7">
        <f t="shared" si="7"/>
        <v>0</v>
      </c>
      <c r="O53" s="22"/>
      <c r="P53" s="1"/>
      <c r="Q53" s="1"/>
      <c r="R53" s="1"/>
      <c r="S53" s="1"/>
      <c r="T53" s="1"/>
      <c r="U53" s="1"/>
      <c r="V53" s="1"/>
    </row>
    <row r="54" spans="1:22" s="6" customFormat="1" ht="18" hidden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7">
        <f t="shared" si="7"/>
        <v>0</v>
      </c>
      <c r="O54" s="22"/>
      <c r="P54" s="1"/>
      <c r="Q54" s="1"/>
      <c r="R54" s="1"/>
      <c r="S54" s="1"/>
      <c r="T54" s="1"/>
      <c r="U54" s="1"/>
      <c r="V54" s="1"/>
    </row>
    <row r="55" spans="1:22" s="6" customFormat="1" ht="18" hidden="1">
      <c r="A55" s="9" t="s">
        <v>21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7">
        <f t="shared" si="7"/>
        <v>0</v>
      </c>
      <c r="O55" s="22"/>
      <c r="P55" s="1"/>
      <c r="Q55" s="1"/>
      <c r="R55" s="1"/>
      <c r="S55" s="1"/>
      <c r="T55" s="1"/>
      <c r="U55" s="1"/>
      <c r="V55" s="1"/>
    </row>
    <row r="56" spans="1:22" s="6" customFormat="1" ht="18" hidden="1">
      <c r="A56" s="9" t="s">
        <v>22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7">
        <f t="shared" si="7"/>
        <v>0</v>
      </c>
      <c r="O56" s="22"/>
      <c r="P56" s="1"/>
      <c r="Q56" s="1"/>
      <c r="R56" s="1"/>
      <c r="S56" s="1"/>
      <c r="T56" s="1"/>
      <c r="U56" s="1"/>
      <c r="V56" s="1"/>
    </row>
    <row r="57" spans="1:22" s="6" customFormat="1" ht="18" hidden="1">
      <c r="A57" s="9" t="s">
        <v>14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7">
        <f t="shared" si="7"/>
        <v>0</v>
      </c>
      <c r="O57" s="22"/>
      <c r="P57" s="1"/>
      <c r="Q57" s="1"/>
      <c r="R57" s="1"/>
      <c r="S57" s="1"/>
      <c r="T57" s="1"/>
      <c r="U57" s="1"/>
      <c r="V57" s="1"/>
    </row>
    <row r="58" spans="1:22" s="6" customFormat="1" ht="18" hidden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7">
        <f t="shared" si="7"/>
        <v>0</v>
      </c>
      <c r="O58" s="22"/>
      <c r="P58" s="1"/>
      <c r="Q58" s="1"/>
      <c r="R58" s="1"/>
      <c r="S58" s="1"/>
      <c r="T58" s="1"/>
      <c r="U58" s="1"/>
      <c r="V58" s="1"/>
    </row>
    <row r="59" spans="1:22" s="6" customFormat="1" ht="18" hidden="1">
      <c r="A59" s="9" t="s">
        <v>15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7">
        <f t="shared" si="7"/>
        <v>0</v>
      </c>
      <c r="O59" s="22"/>
      <c r="P59" s="1"/>
      <c r="Q59" s="1"/>
      <c r="R59" s="1"/>
      <c r="S59" s="1"/>
      <c r="T59" s="1"/>
      <c r="U59" s="1"/>
      <c r="V59" s="1"/>
    </row>
    <row r="60" spans="1:22" s="6" customFormat="1" ht="36" hidden="1">
      <c r="A60" s="9" t="s">
        <v>28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7">
        <f t="shared" si="7"/>
        <v>0</v>
      </c>
      <c r="O60" s="22"/>
      <c r="P60" s="1"/>
      <c r="Q60" s="1"/>
      <c r="R60" s="1"/>
      <c r="S60" s="1"/>
      <c r="T60" s="1"/>
      <c r="U60" s="1"/>
      <c r="V60" s="1"/>
    </row>
    <row r="61" spans="1:22" s="6" customFormat="1" ht="18" hidden="1">
      <c r="A61" s="9" t="s">
        <v>19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7">
        <f t="shared" si="7"/>
        <v>0</v>
      </c>
      <c r="O61" s="22"/>
      <c r="P61" s="1"/>
      <c r="Q61" s="1"/>
      <c r="R61" s="1"/>
      <c r="S61" s="1"/>
      <c r="T61" s="1"/>
      <c r="U61" s="1"/>
      <c r="V61" s="1"/>
    </row>
    <row r="62" spans="1:22" s="6" customFormat="1" ht="18" hidden="1">
      <c r="A62" s="9" t="s">
        <v>13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7">
        <f t="shared" si="7"/>
        <v>0</v>
      </c>
      <c r="O62" s="22"/>
      <c r="P62" s="1"/>
      <c r="Q62" s="1"/>
      <c r="R62" s="1"/>
      <c r="S62" s="1"/>
      <c r="T62" s="1"/>
      <c r="U62" s="1"/>
      <c r="V62" s="1"/>
    </row>
    <row r="63" spans="1:22" s="6" customFormat="1" ht="18" hidden="1">
      <c r="A63" s="9" t="s">
        <v>20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7">
        <f t="shared" si="7"/>
        <v>0</v>
      </c>
      <c r="O63" s="22"/>
      <c r="P63" s="1"/>
      <c r="Q63" s="1"/>
      <c r="R63" s="1"/>
      <c r="S63" s="1"/>
      <c r="T63" s="1"/>
      <c r="U63" s="1"/>
      <c r="V63" s="1"/>
    </row>
    <row r="64" spans="1:22" s="6" customFormat="1" ht="18" hidden="1">
      <c r="A64" s="9" t="s">
        <v>23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7">
        <f t="shared" si="7"/>
        <v>0</v>
      </c>
      <c r="O64" s="22"/>
      <c r="P64" s="1"/>
      <c r="Q64" s="1"/>
      <c r="R64" s="1"/>
      <c r="S64" s="1"/>
      <c r="T64" s="1"/>
      <c r="U64" s="1"/>
      <c r="V64" s="1"/>
    </row>
    <row r="65" spans="1:22" s="6" customFormat="1" ht="18" hidden="1">
      <c r="A65" s="9" t="s">
        <v>24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7">
        <f t="shared" si="7"/>
        <v>0</v>
      </c>
      <c r="O65" s="22"/>
      <c r="P65" s="1"/>
      <c r="Q65" s="1"/>
      <c r="R65" s="1"/>
      <c r="S65" s="1"/>
      <c r="T65" s="1"/>
      <c r="U65" s="1"/>
      <c r="V65" s="1"/>
    </row>
    <row r="66" spans="1:22" s="6" customFormat="1" ht="18" hidden="1">
      <c r="A66" s="9" t="s">
        <v>27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7">
        <f t="shared" si="7"/>
        <v>0</v>
      </c>
      <c r="O66" s="22"/>
      <c r="P66" s="1"/>
      <c r="Q66" s="1"/>
      <c r="R66" s="1"/>
      <c r="S66" s="1"/>
      <c r="T66" s="1"/>
      <c r="U66" s="1"/>
      <c r="V66" s="1"/>
    </row>
    <row r="67" spans="1:22" s="14" customFormat="1" ht="18">
      <c r="A67" s="13" t="s">
        <v>16</v>
      </c>
      <c r="B67" s="12">
        <f aca="true" t="shared" si="8" ref="B67:H67">SUM(B68:B69)</f>
        <v>321</v>
      </c>
      <c r="C67" s="12">
        <f t="shared" si="8"/>
        <v>0</v>
      </c>
      <c r="D67" s="12">
        <f t="shared" si="8"/>
        <v>0</v>
      </c>
      <c r="E67" s="12">
        <f t="shared" si="8"/>
        <v>2643</v>
      </c>
      <c r="F67" s="12">
        <f t="shared" si="8"/>
        <v>0</v>
      </c>
      <c r="G67" s="12">
        <f t="shared" si="8"/>
        <v>0</v>
      </c>
      <c r="H67" s="12">
        <f t="shared" si="8"/>
        <v>6350</v>
      </c>
      <c r="I67" s="12">
        <v>0</v>
      </c>
      <c r="J67" s="12">
        <f>SUM(J68:J69)</f>
        <v>0</v>
      </c>
      <c r="K67" s="12">
        <f>SUM(K68:K69)</f>
        <v>0</v>
      </c>
      <c r="L67" s="12">
        <f>SUM(L68:L69)</f>
        <v>8443.619999999999</v>
      </c>
      <c r="M67" s="12">
        <f>SUM(M68:M69)</f>
        <v>11768.09</v>
      </c>
      <c r="N67" s="17">
        <f t="shared" si="7"/>
        <v>29525.71</v>
      </c>
      <c r="O67" s="22"/>
      <c r="P67" s="1"/>
      <c r="Q67" s="1"/>
      <c r="R67" s="1"/>
      <c r="S67" s="1"/>
      <c r="T67" s="1"/>
      <c r="U67" s="1"/>
      <c r="V67" s="1"/>
    </row>
    <row r="68" spans="1:22" s="6" customFormat="1" ht="18">
      <c r="A68" s="9" t="s">
        <v>39</v>
      </c>
      <c r="B68" s="10">
        <v>321</v>
      </c>
      <c r="C68" s="10"/>
      <c r="D68" s="10"/>
      <c r="E68" s="10"/>
      <c r="F68" s="10"/>
      <c r="G68" s="10"/>
      <c r="H68" s="10">
        <v>3698</v>
      </c>
      <c r="I68" s="10"/>
      <c r="J68" s="10"/>
      <c r="K68" s="10"/>
      <c r="L68" s="10">
        <v>5791.62</v>
      </c>
      <c r="M68" s="10">
        <v>8200</v>
      </c>
      <c r="N68" s="24">
        <f t="shared" si="7"/>
        <v>18010.62</v>
      </c>
      <c r="O68" s="22"/>
      <c r="P68" s="1"/>
      <c r="Q68" s="1"/>
      <c r="R68" s="1"/>
      <c r="S68" s="1"/>
      <c r="T68" s="1"/>
      <c r="U68" s="1"/>
      <c r="V68" s="1"/>
    </row>
    <row r="69" spans="1:22" s="6" customFormat="1" ht="18">
      <c r="A69" s="9" t="s">
        <v>17</v>
      </c>
      <c r="B69" s="10"/>
      <c r="C69" s="10"/>
      <c r="D69" s="10"/>
      <c r="E69" s="10">
        <v>2643</v>
      </c>
      <c r="F69" s="10"/>
      <c r="G69" s="10"/>
      <c r="H69" s="10">
        <v>2652</v>
      </c>
      <c r="I69" s="10"/>
      <c r="J69" s="10"/>
      <c r="K69" s="10"/>
      <c r="L69" s="10">
        <v>2652</v>
      </c>
      <c r="M69" s="10">
        <v>3568.09</v>
      </c>
      <c r="N69" s="24">
        <f t="shared" si="7"/>
        <v>11515.09</v>
      </c>
      <c r="O69" s="22"/>
      <c r="P69" s="1"/>
      <c r="Q69" s="1"/>
      <c r="R69" s="1"/>
      <c r="S69" s="1"/>
      <c r="T69" s="1"/>
      <c r="U69" s="1"/>
      <c r="V69" s="1"/>
    </row>
    <row r="70" spans="1:22" ht="18" hidden="1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7">
        <f t="shared" si="7"/>
        <v>0</v>
      </c>
      <c r="O70" s="22"/>
      <c r="P70" s="1"/>
      <c r="Q70" s="1"/>
      <c r="R70" s="1"/>
      <c r="S70" s="1"/>
      <c r="T70" s="1"/>
      <c r="U70" s="1"/>
      <c r="V70" s="1"/>
    </row>
    <row r="71" spans="1:22" s="6" customFormat="1" ht="18" hidden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7">
        <f t="shared" si="7"/>
        <v>0</v>
      </c>
      <c r="O71" s="22"/>
      <c r="P71" s="1"/>
      <c r="Q71" s="1"/>
      <c r="R71" s="1"/>
      <c r="S71" s="1"/>
      <c r="T71" s="1"/>
      <c r="U71" s="1"/>
      <c r="V71" s="1"/>
    </row>
    <row r="72" spans="1:22" s="6" customFormat="1" ht="18" hidden="1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7">
        <f t="shared" si="7"/>
        <v>0</v>
      </c>
      <c r="O72" s="22"/>
      <c r="P72" s="1"/>
      <c r="Q72" s="1"/>
      <c r="R72" s="1"/>
      <c r="S72" s="1"/>
      <c r="T72" s="1"/>
      <c r="U72" s="1"/>
      <c r="V72" s="1"/>
    </row>
    <row r="73" spans="1:22" s="6" customFormat="1" ht="18" hidden="1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7">
        <f t="shared" si="7"/>
        <v>0</v>
      </c>
      <c r="O73" s="22"/>
      <c r="P73" s="1"/>
      <c r="Q73" s="1"/>
      <c r="R73" s="1"/>
      <c r="S73" s="1"/>
      <c r="T73" s="1"/>
      <c r="U73" s="1"/>
      <c r="V73" s="1"/>
    </row>
    <row r="74" spans="1:22" s="6" customFormat="1" ht="18" hidden="1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7">
        <f t="shared" si="7"/>
        <v>0</v>
      </c>
      <c r="O74" s="22"/>
      <c r="P74" s="1"/>
      <c r="Q74" s="1"/>
      <c r="R74" s="1"/>
      <c r="S74" s="1"/>
      <c r="T74" s="1"/>
      <c r="U74" s="1"/>
      <c r="V74" s="1"/>
    </row>
    <row r="75" spans="1:22" s="6" customFormat="1" ht="18" hidden="1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7">
        <f t="shared" si="7"/>
        <v>0</v>
      </c>
      <c r="O75" s="22"/>
      <c r="P75" s="1"/>
      <c r="Q75" s="1"/>
      <c r="R75" s="1"/>
      <c r="S75" s="1"/>
      <c r="T75" s="1"/>
      <c r="U75" s="1"/>
      <c r="V75" s="1"/>
    </row>
    <row r="76" spans="1:22" s="14" customFormat="1" ht="18">
      <c r="A76" s="11" t="s">
        <v>4</v>
      </c>
      <c r="B76" s="12">
        <f aca="true" t="shared" si="9" ref="B76:M76">SUM(B77:B77)</f>
        <v>0</v>
      </c>
      <c r="C76" s="12">
        <f t="shared" si="9"/>
        <v>0</v>
      </c>
      <c r="D76" s="12">
        <f t="shared" si="9"/>
        <v>0</v>
      </c>
      <c r="E76" s="12">
        <f t="shared" si="9"/>
        <v>0</v>
      </c>
      <c r="F76" s="12">
        <f t="shared" si="9"/>
        <v>0</v>
      </c>
      <c r="G76" s="12">
        <f t="shared" si="9"/>
        <v>0</v>
      </c>
      <c r="H76" s="12">
        <f t="shared" si="9"/>
        <v>0</v>
      </c>
      <c r="I76" s="12">
        <f t="shared" si="9"/>
        <v>0</v>
      </c>
      <c r="J76" s="12">
        <f t="shared" si="9"/>
        <v>0</v>
      </c>
      <c r="K76" s="12">
        <f t="shared" si="9"/>
        <v>0</v>
      </c>
      <c r="L76" s="12">
        <f t="shared" si="9"/>
        <v>0</v>
      </c>
      <c r="M76" s="12">
        <f t="shared" si="9"/>
        <v>4990</v>
      </c>
      <c r="N76" s="17">
        <f t="shared" si="7"/>
        <v>4990</v>
      </c>
      <c r="O76" s="22"/>
      <c r="P76" s="1"/>
      <c r="Q76" s="1"/>
      <c r="R76" s="1"/>
      <c r="S76" s="1"/>
      <c r="T76" s="1"/>
      <c r="U76" s="1"/>
      <c r="V76" s="1"/>
    </row>
    <row r="77" spans="1:22" s="6" customFormat="1" ht="18">
      <c r="A77" s="9" t="s">
        <v>84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>
        <v>4990</v>
      </c>
      <c r="N77" s="24">
        <f t="shared" si="7"/>
        <v>4990</v>
      </c>
      <c r="O77" s="22"/>
      <c r="P77" s="1"/>
      <c r="Q77" s="1"/>
      <c r="R77" s="1"/>
      <c r="S77" s="1"/>
      <c r="T77" s="1"/>
      <c r="U77" s="1"/>
      <c r="V77" s="1"/>
    </row>
    <row r="78" spans="1:22" s="14" customFormat="1" ht="18">
      <c r="A78" s="13" t="s">
        <v>2</v>
      </c>
      <c r="B78" s="12">
        <f aca="true" t="shared" si="10" ref="B78:N78">SUM(B79:B88)</f>
        <v>0</v>
      </c>
      <c r="C78" s="12">
        <f t="shared" si="10"/>
        <v>11511.1</v>
      </c>
      <c r="D78" s="12">
        <f t="shared" si="10"/>
        <v>0</v>
      </c>
      <c r="E78" s="12">
        <f t="shared" si="10"/>
        <v>20474.31</v>
      </c>
      <c r="F78" s="12">
        <f t="shared" si="10"/>
        <v>65910.84</v>
      </c>
      <c r="G78" s="12">
        <f t="shared" si="10"/>
        <v>41387.15</v>
      </c>
      <c r="H78" s="12">
        <f t="shared" si="10"/>
        <v>20982.8</v>
      </c>
      <c r="I78" s="12">
        <f t="shared" si="10"/>
        <v>10286.9</v>
      </c>
      <c r="J78" s="12">
        <f t="shared" si="10"/>
        <v>25514.3</v>
      </c>
      <c r="K78" s="12">
        <f t="shared" si="10"/>
        <v>33725.2</v>
      </c>
      <c r="L78" s="12">
        <f t="shared" si="10"/>
        <v>36963.15</v>
      </c>
      <c r="M78" s="12">
        <f t="shared" si="10"/>
        <v>99141.45</v>
      </c>
      <c r="N78" s="12">
        <f t="shared" si="10"/>
        <v>365897.19999999995</v>
      </c>
      <c r="O78" s="22"/>
      <c r="P78" s="1"/>
      <c r="Q78" s="1"/>
      <c r="R78" s="1"/>
      <c r="S78" s="1"/>
      <c r="T78" s="1"/>
      <c r="U78" s="1"/>
      <c r="V78" s="1"/>
    </row>
    <row r="79" spans="1:22" ht="18">
      <c r="A79" s="9" t="s">
        <v>69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>
        <v>7000</v>
      </c>
      <c r="N79" s="24">
        <f t="shared" si="7"/>
        <v>7000</v>
      </c>
      <c r="O79" s="22"/>
      <c r="P79" s="1"/>
      <c r="Q79" s="1"/>
      <c r="R79" s="1"/>
      <c r="S79" s="1"/>
      <c r="T79" s="1"/>
      <c r="U79" s="1"/>
      <c r="V79" s="1"/>
    </row>
    <row r="80" spans="1:22" ht="18">
      <c r="A80" s="9" t="s">
        <v>52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>
        <v>2624</v>
      </c>
      <c r="M80" s="10">
        <v>5476</v>
      </c>
      <c r="N80" s="24">
        <f t="shared" si="7"/>
        <v>8100</v>
      </c>
      <c r="O80" s="22"/>
      <c r="P80" s="1"/>
      <c r="Q80" s="1"/>
      <c r="R80" s="1"/>
      <c r="S80" s="1"/>
      <c r="T80" s="1"/>
      <c r="U80" s="1"/>
      <c r="V80" s="1"/>
    </row>
    <row r="81" spans="1:22" ht="18">
      <c r="A81" s="9" t="s">
        <v>18</v>
      </c>
      <c r="B81" s="10"/>
      <c r="C81" s="10">
        <v>11511.1</v>
      </c>
      <c r="D81" s="10"/>
      <c r="E81" s="10">
        <v>20474.31</v>
      </c>
      <c r="F81" s="10">
        <v>65910.84</v>
      </c>
      <c r="G81" s="10">
        <v>41387.15</v>
      </c>
      <c r="H81" s="10">
        <v>982.8</v>
      </c>
      <c r="I81" s="10">
        <v>10286.9</v>
      </c>
      <c r="J81" s="10">
        <v>24564.3</v>
      </c>
      <c r="K81" s="10">
        <v>28225.2</v>
      </c>
      <c r="L81" s="10">
        <v>32439.15</v>
      </c>
      <c r="M81" s="10">
        <v>53497.45</v>
      </c>
      <c r="N81" s="24">
        <f t="shared" si="7"/>
        <v>289279.19999999995</v>
      </c>
      <c r="O81" s="22"/>
      <c r="P81" s="1"/>
      <c r="Q81" s="1"/>
      <c r="R81" s="1"/>
      <c r="S81" s="1"/>
      <c r="T81" s="1"/>
      <c r="U81" s="1"/>
      <c r="V81" s="1"/>
    </row>
    <row r="82" spans="1:22" ht="18">
      <c r="A82" s="9" t="s">
        <v>67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>
        <v>9968</v>
      </c>
      <c r="N82" s="24">
        <f t="shared" si="7"/>
        <v>9968</v>
      </c>
      <c r="O82" s="22"/>
      <c r="P82" s="1"/>
      <c r="Q82" s="1"/>
      <c r="R82" s="1"/>
      <c r="S82" s="1"/>
      <c r="T82" s="1"/>
      <c r="U82" s="1"/>
      <c r="V82" s="1"/>
    </row>
    <row r="83" spans="1:22" ht="18">
      <c r="A83" s="9" t="s">
        <v>63</v>
      </c>
      <c r="B83" s="10"/>
      <c r="C83" s="10"/>
      <c r="D83" s="10"/>
      <c r="E83" s="10"/>
      <c r="F83" s="10"/>
      <c r="G83" s="10"/>
      <c r="H83" s="10">
        <v>20000</v>
      </c>
      <c r="I83" s="10"/>
      <c r="J83" s="10"/>
      <c r="K83" s="10"/>
      <c r="L83" s="10"/>
      <c r="M83" s="10"/>
      <c r="N83" s="24">
        <f t="shared" si="7"/>
        <v>20000</v>
      </c>
      <c r="O83" s="22"/>
      <c r="P83" s="1"/>
      <c r="Q83" s="1"/>
      <c r="R83" s="1"/>
      <c r="S83" s="1"/>
      <c r="T83" s="1"/>
      <c r="U83" s="1"/>
      <c r="V83" s="1"/>
    </row>
    <row r="84" spans="1:22" ht="18">
      <c r="A84" s="9" t="s">
        <v>73</v>
      </c>
      <c r="B84" s="10"/>
      <c r="C84" s="10"/>
      <c r="D84" s="10"/>
      <c r="E84" s="10"/>
      <c r="F84" s="10"/>
      <c r="G84" s="10"/>
      <c r="H84" s="10"/>
      <c r="I84" s="10"/>
      <c r="J84" s="10">
        <v>950</v>
      </c>
      <c r="K84" s="10"/>
      <c r="L84" s="10"/>
      <c r="M84" s="10"/>
      <c r="N84" s="24">
        <f t="shared" si="7"/>
        <v>950</v>
      </c>
      <c r="O84" s="22"/>
      <c r="P84" s="1"/>
      <c r="Q84" s="1"/>
      <c r="R84" s="1"/>
      <c r="S84" s="1"/>
      <c r="T84" s="1"/>
      <c r="U84" s="1"/>
      <c r="V84" s="1"/>
    </row>
    <row r="85" spans="1:22" ht="18">
      <c r="A85" s="9" t="s">
        <v>75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>
        <v>1900</v>
      </c>
      <c r="M85" s="10"/>
      <c r="N85" s="24">
        <f t="shared" si="7"/>
        <v>1900</v>
      </c>
      <c r="O85" s="22"/>
      <c r="P85" s="1"/>
      <c r="Q85" s="1"/>
      <c r="R85" s="1"/>
      <c r="S85" s="1"/>
      <c r="T85" s="1"/>
      <c r="U85" s="1"/>
      <c r="V85" s="1"/>
    </row>
    <row r="86" spans="1:22" ht="18">
      <c r="A86" s="9" t="s">
        <v>66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>
        <v>4000</v>
      </c>
      <c r="N86" s="24">
        <f t="shared" si="7"/>
        <v>4000</v>
      </c>
      <c r="O86" s="22"/>
      <c r="P86" s="1"/>
      <c r="Q86" s="1"/>
      <c r="R86" s="1"/>
      <c r="S86" s="1"/>
      <c r="T86" s="1"/>
      <c r="U86" s="1"/>
      <c r="V86" s="1"/>
    </row>
    <row r="87" spans="1:22" ht="18">
      <c r="A87" s="9" t="s">
        <v>68</v>
      </c>
      <c r="B87" s="10"/>
      <c r="C87" s="10"/>
      <c r="D87" s="10"/>
      <c r="E87" s="10"/>
      <c r="F87" s="10"/>
      <c r="G87" s="10"/>
      <c r="H87" s="10"/>
      <c r="I87" s="10"/>
      <c r="J87" s="10"/>
      <c r="K87" s="10">
        <v>5500</v>
      </c>
      <c r="L87" s="10"/>
      <c r="M87" s="10">
        <v>5000</v>
      </c>
      <c r="N87" s="24">
        <f t="shared" si="7"/>
        <v>10500</v>
      </c>
      <c r="O87" s="22"/>
      <c r="P87" s="1"/>
      <c r="Q87" s="1"/>
      <c r="R87" s="1"/>
      <c r="S87" s="1"/>
      <c r="T87" s="1"/>
      <c r="U87" s="1"/>
      <c r="V87" s="1"/>
    </row>
    <row r="88" spans="1:22" ht="18">
      <c r="A88" s="9" t="s">
        <v>85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>
        <v>14200</v>
      </c>
      <c r="N88" s="24">
        <f t="shared" si="7"/>
        <v>14200</v>
      </c>
      <c r="O88" s="22"/>
      <c r="P88" s="1"/>
      <c r="Q88" s="1"/>
      <c r="R88" s="1"/>
      <c r="S88" s="1"/>
      <c r="T88" s="1"/>
      <c r="U88" s="1"/>
      <c r="V88" s="1"/>
    </row>
    <row r="89" spans="1:22" s="14" customFormat="1" ht="31.5" customHeight="1">
      <c r="A89" s="13" t="s">
        <v>3</v>
      </c>
      <c r="B89" s="12">
        <f>B4+B6+B7+B10+B15+B35+B67+B76+B78</f>
        <v>40767.51</v>
      </c>
      <c r="C89" s="12">
        <f aca="true" t="shared" si="11" ref="C89:N89">C4+C6+C7+C10+C15+C35+C67+C76+C78</f>
        <v>258162.31</v>
      </c>
      <c r="D89" s="12">
        <f t="shared" si="11"/>
        <v>233816.33000000002</v>
      </c>
      <c r="E89" s="12">
        <f t="shared" si="11"/>
        <v>203587.53000000003</v>
      </c>
      <c r="F89" s="12">
        <f t="shared" si="11"/>
        <v>256148.83</v>
      </c>
      <c r="G89" s="12">
        <f t="shared" si="11"/>
        <v>207038.71</v>
      </c>
      <c r="H89" s="12">
        <f t="shared" si="11"/>
        <v>210891.50999999998</v>
      </c>
      <c r="I89" s="12">
        <f t="shared" si="11"/>
        <v>192590.38999999998</v>
      </c>
      <c r="J89" s="12">
        <f t="shared" si="11"/>
        <v>134316.35</v>
      </c>
      <c r="K89" s="12">
        <f t="shared" si="11"/>
        <v>177056.63</v>
      </c>
      <c r="L89" s="12">
        <f t="shared" si="11"/>
        <v>231624.36</v>
      </c>
      <c r="M89" s="12">
        <f t="shared" si="11"/>
        <v>628899.5399999999</v>
      </c>
      <c r="N89" s="12">
        <f t="shared" si="11"/>
        <v>2774900</v>
      </c>
      <c r="O89" s="22"/>
      <c r="P89" s="1"/>
      <c r="Q89" s="1"/>
      <c r="R89" s="1"/>
      <c r="S89" s="1"/>
      <c r="T89" s="1"/>
      <c r="U89" s="1"/>
      <c r="V89" s="1"/>
    </row>
    <row r="92" spans="1:14" ht="44.25" customHeight="1">
      <c r="A92" s="31" t="s">
        <v>86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14" ht="33" customHeight="1">
      <c r="A93" s="32"/>
      <c r="B93" s="33"/>
      <c r="C93" s="18"/>
      <c r="D93" s="18"/>
      <c r="E93" s="23"/>
      <c r="F93" s="23" t="s">
        <v>29</v>
      </c>
      <c r="G93" s="23"/>
      <c r="H93" s="23"/>
      <c r="I93" s="18"/>
      <c r="J93" s="18"/>
      <c r="K93" s="18"/>
      <c r="L93" s="18"/>
      <c r="M93" s="18"/>
      <c r="N93" s="18"/>
    </row>
    <row r="94" spans="1:14" ht="18">
      <c r="A94" s="8"/>
      <c r="B94" s="15" t="s">
        <v>33</v>
      </c>
      <c r="C94" s="15" t="s">
        <v>34</v>
      </c>
      <c r="D94" s="15" t="s">
        <v>35</v>
      </c>
      <c r="E94" s="15" t="s">
        <v>36</v>
      </c>
      <c r="F94" s="15" t="s">
        <v>37</v>
      </c>
      <c r="G94" s="15" t="s">
        <v>38</v>
      </c>
      <c r="H94" s="15" t="s">
        <v>40</v>
      </c>
      <c r="I94" s="15" t="s">
        <v>41</v>
      </c>
      <c r="J94" s="15" t="s">
        <v>42</v>
      </c>
      <c r="K94" s="15" t="s">
        <v>43</v>
      </c>
      <c r="L94" s="15" t="s">
        <v>44</v>
      </c>
      <c r="M94" s="15" t="s">
        <v>45</v>
      </c>
      <c r="N94" s="16" t="s">
        <v>26</v>
      </c>
    </row>
    <row r="95" spans="1:14" ht="21.75" customHeight="1">
      <c r="A95" s="11" t="s">
        <v>25</v>
      </c>
      <c r="B95" s="20">
        <f>B96</f>
        <v>40000</v>
      </c>
      <c r="C95" s="20">
        <f aca="true" t="shared" si="12" ref="C95:N95">C96</f>
        <v>62902.53</v>
      </c>
      <c r="D95" s="20">
        <f t="shared" si="12"/>
        <v>75006.49</v>
      </c>
      <c r="E95" s="20">
        <f t="shared" si="12"/>
        <v>92741.74</v>
      </c>
      <c r="F95" s="20">
        <f t="shared" si="12"/>
        <v>83654.2</v>
      </c>
      <c r="G95" s="20">
        <f t="shared" si="12"/>
        <v>129877.07</v>
      </c>
      <c r="H95" s="20">
        <f t="shared" si="12"/>
        <v>84157.05</v>
      </c>
      <c r="I95" s="20">
        <f t="shared" si="12"/>
        <v>70890.76</v>
      </c>
      <c r="J95" s="20">
        <f t="shared" si="12"/>
        <v>80434.4</v>
      </c>
      <c r="K95" s="20">
        <f t="shared" si="12"/>
        <v>83603.29</v>
      </c>
      <c r="L95" s="20">
        <f t="shared" si="12"/>
        <v>86812.23</v>
      </c>
      <c r="M95" s="20">
        <f t="shared" si="12"/>
        <v>309910.03</v>
      </c>
      <c r="N95" s="20">
        <f t="shared" si="12"/>
        <v>1199989.79</v>
      </c>
    </row>
    <row r="96" spans="1:14" ht="18">
      <c r="A96" s="9" t="s">
        <v>92</v>
      </c>
      <c r="B96" s="21">
        <v>40000</v>
      </c>
      <c r="C96" s="21">
        <v>62902.53</v>
      </c>
      <c r="D96" s="21">
        <v>75006.49</v>
      </c>
      <c r="E96" s="21">
        <v>92741.74</v>
      </c>
      <c r="F96" s="21">
        <v>83654.2</v>
      </c>
      <c r="G96" s="21">
        <v>129877.07</v>
      </c>
      <c r="H96" s="21">
        <v>84157.05</v>
      </c>
      <c r="I96" s="21">
        <v>70890.76</v>
      </c>
      <c r="J96" s="21">
        <v>80434.4</v>
      </c>
      <c r="K96" s="21">
        <v>83603.29</v>
      </c>
      <c r="L96" s="21">
        <v>86812.23</v>
      </c>
      <c r="M96" s="21">
        <v>309910.03</v>
      </c>
      <c r="N96" s="17">
        <f>SUM(B96:M96)</f>
        <v>1199989.79</v>
      </c>
    </row>
    <row r="97" spans="1:14" ht="18">
      <c r="A97" s="11">
        <v>213</v>
      </c>
      <c r="B97" s="12">
        <f aca="true" t="shared" si="13" ref="B97:N97">SUM(B98:B98)</f>
        <v>0</v>
      </c>
      <c r="C97" s="12">
        <f t="shared" si="13"/>
        <v>27327</v>
      </c>
      <c r="D97" s="12">
        <f t="shared" si="13"/>
        <v>20673</v>
      </c>
      <c r="E97" s="12">
        <f t="shared" si="13"/>
        <v>18802</v>
      </c>
      <c r="F97" s="12">
        <f t="shared" si="13"/>
        <v>28800</v>
      </c>
      <c r="G97" s="12">
        <f t="shared" si="13"/>
        <v>24476</v>
      </c>
      <c r="H97" s="12">
        <f t="shared" si="13"/>
        <v>34072</v>
      </c>
      <c r="I97" s="12">
        <f t="shared" si="13"/>
        <v>26687</v>
      </c>
      <c r="J97" s="12">
        <f t="shared" si="13"/>
        <v>21751</v>
      </c>
      <c r="K97" s="12">
        <f t="shared" si="13"/>
        <v>25870</v>
      </c>
      <c r="L97" s="12">
        <f t="shared" si="13"/>
        <v>24537</v>
      </c>
      <c r="M97" s="12">
        <f t="shared" si="13"/>
        <v>106315.21</v>
      </c>
      <c r="N97" s="12">
        <f t="shared" si="13"/>
        <v>359310.21</v>
      </c>
    </row>
    <row r="98" spans="1:14" ht="18">
      <c r="A98" s="9" t="s">
        <v>94</v>
      </c>
      <c r="B98" s="10"/>
      <c r="C98" s="10">
        <v>27327</v>
      </c>
      <c r="D98" s="10">
        <v>20673</v>
      </c>
      <c r="E98" s="10">
        <v>18802</v>
      </c>
      <c r="F98" s="10">
        <v>28800</v>
      </c>
      <c r="G98" s="10">
        <v>24476</v>
      </c>
      <c r="H98" s="10">
        <v>34072</v>
      </c>
      <c r="I98" s="10">
        <v>26687</v>
      </c>
      <c r="J98" s="10">
        <v>21751</v>
      </c>
      <c r="K98" s="10">
        <v>25870</v>
      </c>
      <c r="L98" s="10">
        <v>24537</v>
      </c>
      <c r="M98" s="10">
        <v>106315.21</v>
      </c>
      <c r="N98" s="17">
        <f aca="true" t="shared" si="14" ref="N98:N104">SUM(B98:M98)</f>
        <v>359310.21</v>
      </c>
    </row>
    <row r="99" spans="1:14" ht="20.25" customHeight="1">
      <c r="A99" s="13" t="s">
        <v>87</v>
      </c>
      <c r="B99" s="12">
        <f aca="true" t="shared" si="15" ref="B99:N99">SUM(B100:B101)</f>
        <v>0</v>
      </c>
      <c r="C99" s="12">
        <f t="shared" si="15"/>
        <v>3000</v>
      </c>
      <c r="D99" s="12">
        <f t="shared" si="15"/>
        <v>0</v>
      </c>
      <c r="E99" s="12">
        <f t="shared" si="15"/>
        <v>0</v>
      </c>
      <c r="F99" s="12">
        <f t="shared" si="15"/>
        <v>0</v>
      </c>
      <c r="G99" s="12">
        <f t="shared" si="15"/>
        <v>0</v>
      </c>
      <c r="H99" s="12">
        <f t="shared" si="15"/>
        <v>0</v>
      </c>
      <c r="I99" s="12">
        <f t="shared" si="15"/>
        <v>7144</v>
      </c>
      <c r="J99" s="12">
        <f t="shared" si="15"/>
        <v>0</v>
      </c>
      <c r="K99" s="12">
        <f t="shared" si="15"/>
        <v>0</v>
      </c>
      <c r="L99" s="12">
        <f t="shared" si="15"/>
        <v>0</v>
      </c>
      <c r="M99" s="12">
        <f t="shared" si="15"/>
        <v>0</v>
      </c>
      <c r="N99" s="12">
        <f t="shared" si="15"/>
        <v>10144</v>
      </c>
    </row>
    <row r="100" spans="1:14" ht="18">
      <c r="A100" s="9" t="s">
        <v>88</v>
      </c>
      <c r="B100" s="10"/>
      <c r="C100" s="10">
        <v>3000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7">
        <f t="shared" si="14"/>
        <v>3000</v>
      </c>
    </row>
    <row r="101" spans="1:14" ht="19.5" customHeight="1">
      <c r="A101" s="9" t="s">
        <v>89</v>
      </c>
      <c r="B101" s="10"/>
      <c r="C101" s="10"/>
      <c r="D101" s="10"/>
      <c r="E101" s="10"/>
      <c r="F101" s="10"/>
      <c r="G101" s="10"/>
      <c r="H101" s="10"/>
      <c r="I101" s="10">
        <v>7144</v>
      </c>
      <c r="J101" s="10"/>
      <c r="K101" s="10"/>
      <c r="L101" s="10"/>
      <c r="M101" s="10"/>
      <c r="N101" s="17">
        <f t="shared" si="14"/>
        <v>7144</v>
      </c>
    </row>
    <row r="102" spans="1:14" ht="18">
      <c r="A102" s="13" t="s">
        <v>2</v>
      </c>
      <c r="B102" s="12">
        <f aca="true" t="shared" si="16" ref="B102:N102">SUM(B103:B104)</f>
        <v>0</v>
      </c>
      <c r="C102" s="12">
        <f t="shared" si="16"/>
        <v>0</v>
      </c>
      <c r="D102" s="12">
        <f t="shared" si="16"/>
        <v>0</v>
      </c>
      <c r="E102" s="12">
        <f t="shared" si="16"/>
        <v>0</v>
      </c>
      <c r="F102" s="28">
        <f t="shared" si="16"/>
        <v>0</v>
      </c>
      <c r="G102" s="12">
        <f t="shared" si="16"/>
        <v>0</v>
      </c>
      <c r="H102" s="12">
        <f t="shared" si="16"/>
        <v>0</v>
      </c>
      <c r="I102" s="12">
        <f t="shared" si="16"/>
        <v>0</v>
      </c>
      <c r="J102" s="12">
        <f t="shared" si="16"/>
        <v>0</v>
      </c>
      <c r="K102" s="12">
        <f t="shared" si="16"/>
        <v>7056</v>
      </c>
      <c r="L102" s="12">
        <f t="shared" si="16"/>
        <v>0</v>
      </c>
      <c r="M102" s="12">
        <f t="shared" si="16"/>
        <v>10000</v>
      </c>
      <c r="N102" s="12">
        <f t="shared" si="16"/>
        <v>17056</v>
      </c>
    </row>
    <row r="103" spans="1:14" ht="18">
      <c r="A103" s="9" t="s">
        <v>90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>
        <v>10000</v>
      </c>
      <c r="N103" s="17">
        <f t="shared" si="14"/>
        <v>10000</v>
      </c>
    </row>
    <row r="104" spans="1:14" ht="18">
      <c r="A104" s="9" t="s">
        <v>91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>
        <v>7056</v>
      </c>
      <c r="L104" s="10"/>
      <c r="M104" s="10"/>
      <c r="N104" s="17">
        <f t="shared" si="14"/>
        <v>7056</v>
      </c>
    </row>
    <row r="105" spans="1:14" ht="29.25" customHeight="1">
      <c r="A105" s="13" t="s">
        <v>3</v>
      </c>
      <c r="B105" s="12">
        <f>B95+B97+B99+B102</f>
        <v>40000</v>
      </c>
      <c r="C105" s="12">
        <f aca="true" t="shared" si="17" ref="C105:N105">C95+C97+C99+C102</f>
        <v>93229.53</v>
      </c>
      <c r="D105" s="12">
        <f t="shared" si="17"/>
        <v>95679.49</v>
      </c>
      <c r="E105" s="12">
        <f t="shared" si="17"/>
        <v>111543.74</v>
      </c>
      <c r="F105" s="12">
        <f t="shared" si="17"/>
        <v>112454.2</v>
      </c>
      <c r="G105" s="12">
        <f t="shared" si="17"/>
        <v>154353.07</v>
      </c>
      <c r="H105" s="12">
        <f t="shared" si="17"/>
        <v>118229.05</v>
      </c>
      <c r="I105" s="12">
        <f t="shared" si="17"/>
        <v>104721.76</v>
      </c>
      <c r="J105" s="12">
        <f t="shared" si="17"/>
        <v>102185.4</v>
      </c>
      <c r="K105" s="12">
        <f t="shared" si="17"/>
        <v>116529.29</v>
      </c>
      <c r="L105" s="12">
        <f t="shared" si="17"/>
        <v>111349.23</v>
      </c>
      <c r="M105" s="12">
        <f t="shared" si="17"/>
        <v>426225.24000000005</v>
      </c>
      <c r="N105" s="12">
        <f t="shared" si="17"/>
        <v>1586500</v>
      </c>
    </row>
    <row r="108" spans="1:14" ht="45" customHeight="1">
      <c r="A108" s="31" t="s">
        <v>95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ht="28.5" customHeight="1">
      <c r="A109" s="32"/>
      <c r="B109" s="33"/>
      <c r="C109" s="18"/>
      <c r="D109" s="18"/>
      <c r="E109" s="23"/>
      <c r="F109" s="23" t="s">
        <v>29</v>
      </c>
      <c r="G109" s="23"/>
      <c r="H109" s="23"/>
      <c r="I109" s="18"/>
      <c r="J109" s="18"/>
      <c r="K109" s="18"/>
      <c r="L109" s="18"/>
      <c r="M109" s="18"/>
      <c r="N109" s="18"/>
    </row>
    <row r="110" spans="1:14" ht="18">
      <c r="A110" s="8"/>
      <c r="B110" s="15" t="s">
        <v>33</v>
      </c>
      <c r="C110" s="15" t="s">
        <v>34</v>
      </c>
      <c r="D110" s="15" t="s">
        <v>35</v>
      </c>
      <c r="E110" s="15" t="s">
        <v>36</v>
      </c>
      <c r="F110" s="15" t="s">
        <v>37</v>
      </c>
      <c r="G110" s="15" t="s">
        <v>38</v>
      </c>
      <c r="H110" s="15" t="s">
        <v>40</v>
      </c>
      <c r="I110" s="15" t="s">
        <v>41</v>
      </c>
      <c r="J110" s="15" t="s">
        <v>42</v>
      </c>
      <c r="K110" s="15" t="s">
        <v>43</v>
      </c>
      <c r="L110" s="15" t="s">
        <v>44</v>
      </c>
      <c r="M110" s="15" t="s">
        <v>45</v>
      </c>
      <c r="N110" s="16" t="s">
        <v>26</v>
      </c>
    </row>
    <row r="111" spans="1:14" ht="18">
      <c r="A111" s="13" t="s">
        <v>16</v>
      </c>
      <c r="B111" s="12">
        <f aca="true" t="shared" si="18" ref="B111:N111">SUM(B112:B113)</f>
        <v>0</v>
      </c>
      <c r="C111" s="12">
        <f t="shared" si="18"/>
        <v>0</v>
      </c>
      <c r="D111" s="12">
        <f t="shared" si="18"/>
        <v>0</v>
      </c>
      <c r="E111" s="12">
        <f t="shared" si="18"/>
        <v>0</v>
      </c>
      <c r="F111" s="12">
        <f t="shared" si="18"/>
        <v>11.48</v>
      </c>
      <c r="G111" s="12">
        <f t="shared" si="18"/>
        <v>25.62</v>
      </c>
      <c r="H111" s="12">
        <f t="shared" si="18"/>
        <v>9.3</v>
      </c>
      <c r="I111" s="12">
        <f t="shared" si="18"/>
        <v>2.51</v>
      </c>
      <c r="J111" s="12">
        <f t="shared" si="18"/>
        <v>0</v>
      </c>
      <c r="K111" s="12">
        <f t="shared" si="18"/>
        <v>0</v>
      </c>
      <c r="L111" s="12">
        <f t="shared" si="18"/>
        <v>0.62</v>
      </c>
      <c r="M111" s="12">
        <f t="shared" si="18"/>
        <v>47.47</v>
      </c>
      <c r="N111" s="12">
        <f t="shared" si="18"/>
        <v>97</v>
      </c>
    </row>
    <row r="112" spans="1:14" ht="18">
      <c r="A112" s="9" t="s">
        <v>58</v>
      </c>
      <c r="B112" s="10"/>
      <c r="C112" s="10"/>
      <c r="D112" s="10"/>
      <c r="E112" s="10"/>
      <c r="F112" s="10">
        <v>11.48</v>
      </c>
      <c r="G112" s="10">
        <v>25.62</v>
      </c>
      <c r="H112" s="10">
        <v>9.3</v>
      </c>
      <c r="I112" s="10">
        <v>2.51</v>
      </c>
      <c r="J112" s="10"/>
      <c r="K112" s="10"/>
      <c r="L112" s="10">
        <v>0.62</v>
      </c>
      <c r="M112" s="10">
        <v>7.47</v>
      </c>
      <c r="N112" s="17">
        <f>SUM(B112:M112)</f>
        <v>57</v>
      </c>
    </row>
    <row r="113" spans="1:14" ht="18">
      <c r="A113" s="9" t="s">
        <v>39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>
        <v>40</v>
      </c>
      <c r="N113" s="17">
        <f>SUM(B113:M113)</f>
        <v>40</v>
      </c>
    </row>
    <row r="114" spans="1:14" ht="18">
      <c r="A114" s="13" t="s">
        <v>2</v>
      </c>
      <c r="B114" s="12">
        <f aca="true" t="shared" si="19" ref="B114:N114">SUM(B115:B115)</f>
        <v>0</v>
      </c>
      <c r="C114" s="12">
        <f t="shared" si="19"/>
        <v>0</v>
      </c>
      <c r="D114" s="12">
        <f t="shared" si="19"/>
        <v>0</v>
      </c>
      <c r="E114" s="12">
        <f t="shared" si="19"/>
        <v>0</v>
      </c>
      <c r="F114" s="28">
        <f t="shared" si="19"/>
        <v>0</v>
      </c>
      <c r="G114" s="12">
        <f t="shared" si="19"/>
        <v>0</v>
      </c>
      <c r="H114" s="12">
        <f t="shared" si="19"/>
        <v>0</v>
      </c>
      <c r="I114" s="12">
        <f t="shared" si="19"/>
        <v>0</v>
      </c>
      <c r="J114" s="12">
        <f t="shared" si="19"/>
        <v>2145</v>
      </c>
      <c r="K114" s="12">
        <f t="shared" si="19"/>
        <v>0</v>
      </c>
      <c r="L114" s="12">
        <f t="shared" si="19"/>
        <v>0</v>
      </c>
      <c r="M114" s="12">
        <f t="shared" si="19"/>
        <v>4955</v>
      </c>
      <c r="N114" s="12">
        <f t="shared" si="19"/>
        <v>7100</v>
      </c>
    </row>
    <row r="115" spans="1:14" ht="18">
      <c r="A115" s="9" t="s">
        <v>96</v>
      </c>
      <c r="B115" s="10"/>
      <c r="C115" s="10"/>
      <c r="D115" s="10"/>
      <c r="E115" s="10"/>
      <c r="F115" s="10"/>
      <c r="G115" s="10"/>
      <c r="H115" s="10"/>
      <c r="I115" s="10"/>
      <c r="J115" s="10">
        <v>2145</v>
      </c>
      <c r="K115" s="10"/>
      <c r="L115" s="10"/>
      <c r="M115" s="10">
        <v>4955</v>
      </c>
      <c r="N115" s="17">
        <f>SUM(B115:M115)</f>
        <v>7100</v>
      </c>
    </row>
    <row r="116" spans="1:14" ht="31.5" customHeight="1">
      <c r="A116" s="13" t="s">
        <v>3</v>
      </c>
      <c r="B116" s="12">
        <f>B111+B114</f>
        <v>0</v>
      </c>
      <c r="C116" s="12">
        <f aca="true" t="shared" si="20" ref="C116:N116">C111+C114</f>
        <v>0</v>
      </c>
      <c r="D116" s="12">
        <f t="shared" si="20"/>
        <v>0</v>
      </c>
      <c r="E116" s="12">
        <f t="shared" si="20"/>
        <v>0</v>
      </c>
      <c r="F116" s="12">
        <f t="shared" si="20"/>
        <v>11.48</v>
      </c>
      <c r="G116" s="12">
        <f t="shared" si="20"/>
        <v>25.62</v>
      </c>
      <c r="H116" s="12">
        <f t="shared" si="20"/>
        <v>9.3</v>
      </c>
      <c r="I116" s="12">
        <f t="shared" si="20"/>
        <v>2.51</v>
      </c>
      <c r="J116" s="12">
        <f t="shared" si="20"/>
        <v>2145</v>
      </c>
      <c r="K116" s="12">
        <f t="shared" si="20"/>
        <v>0</v>
      </c>
      <c r="L116" s="12">
        <f t="shared" si="20"/>
        <v>0.62</v>
      </c>
      <c r="M116" s="12">
        <f t="shared" si="20"/>
        <v>5002.47</v>
      </c>
      <c r="N116" s="12">
        <f t="shared" si="20"/>
        <v>7197</v>
      </c>
    </row>
    <row r="121" spans="1:14" ht="26.25">
      <c r="A121" s="31" t="s">
        <v>98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1:14" ht="27" customHeight="1">
      <c r="A122" s="32"/>
      <c r="B122" s="33"/>
      <c r="C122" s="18"/>
      <c r="D122" s="18"/>
      <c r="E122" s="23"/>
      <c r="F122" s="23" t="s">
        <v>29</v>
      </c>
      <c r="G122" s="23"/>
      <c r="H122" s="23"/>
      <c r="I122" s="18"/>
      <c r="J122" s="18"/>
      <c r="K122" s="18"/>
      <c r="L122" s="18"/>
      <c r="M122" s="18"/>
      <c r="N122" s="18"/>
    </row>
    <row r="123" spans="1:14" ht="18">
      <c r="A123" s="8"/>
      <c r="B123" s="15" t="s">
        <v>33</v>
      </c>
      <c r="C123" s="15" t="s">
        <v>34</v>
      </c>
      <c r="D123" s="15" t="s">
        <v>35</v>
      </c>
      <c r="E123" s="15" t="s">
        <v>36</v>
      </c>
      <c r="F123" s="15" t="s">
        <v>37</v>
      </c>
      <c r="G123" s="15" t="s">
        <v>38</v>
      </c>
      <c r="H123" s="15" t="s">
        <v>40</v>
      </c>
      <c r="I123" s="15" t="s">
        <v>41</v>
      </c>
      <c r="J123" s="15" t="s">
        <v>42</v>
      </c>
      <c r="K123" s="15" t="s">
        <v>43</v>
      </c>
      <c r="L123" s="15" t="s">
        <v>44</v>
      </c>
      <c r="M123" s="15" t="s">
        <v>45</v>
      </c>
      <c r="N123" s="16" t="s">
        <v>26</v>
      </c>
    </row>
    <row r="124" spans="1:14" ht="18">
      <c r="A124" s="13" t="s">
        <v>2</v>
      </c>
      <c r="B124" s="12">
        <f>SUM(B125:B128)</f>
        <v>0</v>
      </c>
      <c r="C124" s="12">
        <f aca="true" t="shared" si="21" ref="C124:N124">SUM(C125:C128)</f>
        <v>0</v>
      </c>
      <c r="D124" s="12">
        <f t="shared" si="21"/>
        <v>1377</v>
      </c>
      <c r="E124" s="12">
        <f t="shared" si="21"/>
        <v>3247</v>
      </c>
      <c r="F124" s="28">
        <f t="shared" si="21"/>
        <v>1666</v>
      </c>
      <c r="G124" s="12">
        <f t="shared" si="21"/>
        <v>12080.65</v>
      </c>
      <c r="H124" s="12">
        <f t="shared" si="21"/>
        <v>26715.1</v>
      </c>
      <c r="I124" s="12">
        <f t="shared" si="21"/>
        <v>21559.75</v>
      </c>
      <c r="J124" s="12">
        <f t="shared" si="21"/>
        <v>8688.5</v>
      </c>
      <c r="K124" s="12">
        <f t="shared" si="21"/>
        <v>4934.3</v>
      </c>
      <c r="L124" s="12">
        <f t="shared" si="21"/>
        <v>6657.7</v>
      </c>
      <c r="M124" s="12">
        <f t="shared" si="21"/>
        <v>38994</v>
      </c>
      <c r="N124" s="12">
        <f t="shared" si="21"/>
        <v>125920</v>
      </c>
    </row>
    <row r="125" spans="1:14" ht="18">
      <c r="A125" s="9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7">
        <f>SUM(B125:M125)</f>
        <v>0</v>
      </c>
    </row>
    <row r="126" spans="1:14" ht="18">
      <c r="A126" s="9" t="s">
        <v>97</v>
      </c>
      <c r="B126" s="10"/>
      <c r="C126" s="10"/>
      <c r="D126" s="10">
        <v>1377</v>
      </c>
      <c r="E126" s="10">
        <v>3247</v>
      </c>
      <c r="F126" s="10">
        <v>1666</v>
      </c>
      <c r="G126" s="10">
        <v>12080.65</v>
      </c>
      <c r="H126" s="10">
        <v>26715.1</v>
      </c>
      <c r="I126" s="10">
        <v>21559.75</v>
      </c>
      <c r="J126" s="10">
        <v>8688.5</v>
      </c>
      <c r="K126" s="10">
        <v>4934.3</v>
      </c>
      <c r="L126" s="10">
        <v>6657.7</v>
      </c>
      <c r="M126" s="10">
        <v>38994</v>
      </c>
      <c r="N126" s="17">
        <f>SUM(B126:M126)</f>
        <v>125920</v>
      </c>
    </row>
    <row r="127" spans="1:14" ht="18">
      <c r="A127" s="9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7">
        <f>SUM(B127:M127)</f>
        <v>0</v>
      </c>
    </row>
    <row r="128" spans="1:14" ht="18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7">
        <f>SUM(B128:M128)</f>
        <v>0</v>
      </c>
    </row>
    <row r="129" spans="1:14" ht="26.25" customHeight="1">
      <c r="A129" s="13" t="s">
        <v>3</v>
      </c>
      <c r="B129" s="12">
        <f>B124</f>
        <v>0</v>
      </c>
      <c r="C129" s="12">
        <f aca="true" t="shared" si="22" ref="C129:N129">C124</f>
        <v>0</v>
      </c>
      <c r="D129" s="12">
        <f t="shared" si="22"/>
        <v>1377</v>
      </c>
      <c r="E129" s="12">
        <f t="shared" si="22"/>
        <v>3247</v>
      </c>
      <c r="F129" s="12">
        <f t="shared" si="22"/>
        <v>1666</v>
      </c>
      <c r="G129" s="12">
        <f t="shared" si="22"/>
        <v>12080.65</v>
      </c>
      <c r="H129" s="12">
        <f t="shared" si="22"/>
        <v>26715.1</v>
      </c>
      <c r="I129" s="12">
        <f t="shared" si="22"/>
        <v>21559.75</v>
      </c>
      <c r="J129" s="12">
        <f t="shared" si="22"/>
        <v>8688.5</v>
      </c>
      <c r="K129" s="12">
        <f t="shared" si="22"/>
        <v>4934.3</v>
      </c>
      <c r="L129" s="12">
        <f t="shared" si="22"/>
        <v>6657.7</v>
      </c>
      <c r="M129" s="12">
        <f t="shared" si="22"/>
        <v>38994</v>
      </c>
      <c r="N129" s="12">
        <f t="shared" si="22"/>
        <v>125920</v>
      </c>
    </row>
    <row r="132" spans="1:14" ht="26.25">
      <c r="A132" s="31" t="s">
        <v>99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ht="23.25">
      <c r="A133" s="32"/>
      <c r="B133" s="33"/>
      <c r="C133" s="18"/>
      <c r="D133" s="18"/>
      <c r="E133" s="23"/>
      <c r="F133" s="23" t="s">
        <v>29</v>
      </c>
      <c r="G133" s="23"/>
      <c r="H133" s="23"/>
      <c r="I133" s="18"/>
      <c r="J133" s="18"/>
      <c r="K133" s="18"/>
      <c r="L133" s="18"/>
      <c r="M133" s="18"/>
      <c r="N133" s="18"/>
    </row>
    <row r="134" spans="1:14" ht="18">
      <c r="A134" s="8"/>
      <c r="B134" s="15" t="s">
        <v>33</v>
      </c>
      <c r="C134" s="15" t="s">
        <v>34</v>
      </c>
      <c r="D134" s="15" t="s">
        <v>35</v>
      </c>
      <c r="E134" s="15" t="s">
        <v>36</v>
      </c>
      <c r="F134" s="15" t="s">
        <v>37</v>
      </c>
      <c r="G134" s="15" t="s">
        <v>38</v>
      </c>
      <c r="H134" s="15" t="s">
        <v>40</v>
      </c>
      <c r="I134" s="15" t="s">
        <v>41</v>
      </c>
      <c r="J134" s="15" t="s">
        <v>42</v>
      </c>
      <c r="K134" s="15" t="s">
        <v>43</v>
      </c>
      <c r="L134" s="15" t="s">
        <v>44</v>
      </c>
      <c r="M134" s="15" t="s">
        <v>45</v>
      </c>
      <c r="N134" s="16" t="s">
        <v>26</v>
      </c>
    </row>
    <row r="135" spans="1:14" ht="18">
      <c r="A135" s="13" t="s">
        <v>100</v>
      </c>
      <c r="B135" s="12">
        <f>SUM(B136:B139)</f>
        <v>0</v>
      </c>
      <c r="C135" s="12">
        <f aca="true" t="shared" si="23" ref="C135:N135">SUM(C136:C139)</f>
        <v>0</v>
      </c>
      <c r="D135" s="12">
        <f t="shared" si="23"/>
        <v>0</v>
      </c>
      <c r="E135" s="12">
        <f t="shared" si="23"/>
        <v>0</v>
      </c>
      <c r="F135" s="28">
        <f t="shared" si="23"/>
        <v>0</v>
      </c>
      <c r="G135" s="12">
        <f t="shared" si="23"/>
        <v>23100</v>
      </c>
      <c r="H135" s="12">
        <f t="shared" si="23"/>
        <v>0</v>
      </c>
      <c r="I135" s="12">
        <f t="shared" si="23"/>
        <v>0</v>
      </c>
      <c r="J135" s="12">
        <f t="shared" si="23"/>
        <v>0</v>
      </c>
      <c r="K135" s="12">
        <f t="shared" si="23"/>
        <v>0</v>
      </c>
      <c r="L135" s="12">
        <f t="shared" si="23"/>
        <v>0</v>
      </c>
      <c r="M135" s="12">
        <f t="shared" si="23"/>
        <v>0</v>
      </c>
      <c r="N135" s="12">
        <f t="shared" si="23"/>
        <v>23100</v>
      </c>
    </row>
    <row r="136" spans="1:14" ht="18">
      <c r="A136" s="9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7">
        <f>SUM(B136:M136)</f>
        <v>0</v>
      </c>
    </row>
    <row r="137" spans="1:14" ht="18">
      <c r="A137" s="9" t="s">
        <v>101</v>
      </c>
      <c r="B137" s="10"/>
      <c r="C137" s="10"/>
      <c r="D137" s="10"/>
      <c r="E137" s="10"/>
      <c r="F137" s="10"/>
      <c r="G137" s="10">
        <v>23100</v>
      </c>
      <c r="H137" s="10"/>
      <c r="I137" s="10"/>
      <c r="J137" s="10"/>
      <c r="K137" s="10"/>
      <c r="L137" s="10"/>
      <c r="M137" s="10"/>
      <c r="N137" s="17">
        <f>SUM(B137:M137)</f>
        <v>23100</v>
      </c>
    </row>
    <row r="138" spans="1:14" ht="18">
      <c r="A138" s="9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7">
        <f>SUM(B138:M138)</f>
        <v>0</v>
      </c>
    </row>
    <row r="139" spans="1:14" ht="18">
      <c r="A139" s="9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7">
        <f>SUM(B139:M139)</f>
        <v>0</v>
      </c>
    </row>
    <row r="140" spans="1:14" ht="26.25" customHeight="1">
      <c r="A140" s="13" t="s">
        <v>3</v>
      </c>
      <c r="B140" s="12">
        <f>B135</f>
        <v>0</v>
      </c>
      <c r="C140" s="12">
        <f aca="true" t="shared" si="24" ref="C140:N140">C135</f>
        <v>0</v>
      </c>
      <c r="D140" s="12">
        <f t="shared" si="24"/>
        <v>0</v>
      </c>
      <c r="E140" s="12">
        <f t="shared" si="24"/>
        <v>0</v>
      </c>
      <c r="F140" s="12">
        <f t="shared" si="24"/>
        <v>0</v>
      </c>
      <c r="G140" s="12">
        <f t="shared" si="24"/>
        <v>23100</v>
      </c>
      <c r="H140" s="12">
        <f t="shared" si="24"/>
        <v>0</v>
      </c>
      <c r="I140" s="12">
        <f t="shared" si="24"/>
        <v>0</v>
      </c>
      <c r="J140" s="12">
        <f t="shared" si="24"/>
        <v>0</v>
      </c>
      <c r="K140" s="12">
        <f t="shared" si="24"/>
        <v>0</v>
      </c>
      <c r="L140" s="12">
        <f t="shared" si="24"/>
        <v>0</v>
      </c>
      <c r="M140" s="12">
        <f t="shared" si="24"/>
        <v>0</v>
      </c>
      <c r="N140" s="12">
        <f t="shared" si="24"/>
        <v>23100</v>
      </c>
    </row>
    <row r="142" spans="13:14" ht="36.75" customHeight="1">
      <c r="M142" s="30" t="s">
        <v>102</v>
      </c>
      <c r="N142" s="29">
        <f>N89+N105+N116+N129+N140</f>
        <v>4517617</v>
      </c>
    </row>
    <row r="143" spans="1:2" ht="27" customHeight="1">
      <c r="A143" s="25" t="s">
        <v>103</v>
      </c>
      <c r="B143" s="26" t="s">
        <v>31</v>
      </c>
    </row>
    <row r="144" spans="1:2" ht="20.25">
      <c r="A144" s="25"/>
      <c r="B144" s="26"/>
    </row>
    <row r="145" spans="1:2" ht="20.25">
      <c r="A145" s="25" t="s">
        <v>49</v>
      </c>
      <c r="B145" s="26" t="s">
        <v>32</v>
      </c>
    </row>
    <row r="146" ht="69.75" customHeight="1"/>
  </sheetData>
  <sheetProtection/>
  <mergeCells count="10">
    <mergeCell ref="A2:B2"/>
    <mergeCell ref="A1:N1"/>
    <mergeCell ref="A92:N92"/>
    <mergeCell ref="A93:B93"/>
    <mergeCell ref="A132:N132"/>
    <mergeCell ref="A133:B133"/>
    <mergeCell ref="A108:N108"/>
    <mergeCell ref="A109:B109"/>
    <mergeCell ref="A121:N121"/>
    <mergeCell ref="A122:B122"/>
  </mergeCells>
  <printOptions/>
  <pageMargins left="0.31496062992125984" right="0" top="0.3937007874015748" bottom="0.11811023622047245" header="0.5118110236220472" footer="0.11811023622047245"/>
  <pageSetup horizontalDpi="600" verticalDpi="600" orientation="landscape" paperSize="9" scale="40" r:id="rId1"/>
  <rowBreaks count="1" manualBreakCount="1">
    <brk id="8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ира</cp:lastModifiedBy>
  <cp:lastPrinted>2018-01-15T08:52:36Z</cp:lastPrinted>
  <dcterms:created xsi:type="dcterms:W3CDTF">1996-10-08T23:32:33Z</dcterms:created>
  <dcterms:modified xsi:type="dcterms:W3CDTF">2018-01-15T08:54:49Z</dcterms:modified>
  <cp:category/>
  <cp:version/>
  <cp:contentType/>
  <cp:contentStatus/>
</cp:coreProperties>
</file>